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63A64C9-31E3-4C14-B114-FB0C92DC3800}" xr6:coauthVersionLast="47" xr6:coauthVersionMax="47" xr10:uidLastSave="{00000000-0000-0000-0000-000000000000}"/>
  <bookViews>
    <workbookView xWindow="-25170" yWindow="855" windowWidth="21600" windowHeight="11505" xr2:uid="{00000000-000D-0000-FFFF-FFFF00000000}"/>
  </bookViews>
  <sheets>
    <sheet name="FORMATO AUSENCIAS" sheetId="1" r:id="rId1"/>
    <sheet name="FORMATO VACACIONES" sheetId="2" r:id="rId2"/>
    <sheet name="FORMATO REGISTRO HE" sheetId="3" r:id="rId3"/>
    <sheet name="EMPLEADOS" sheetId="4" r:id="rId4"/>
  </sheets>
  <externalReferences>
    <externalReference r:id="rId5"/>
  </externalReferences>
  <definedNames>
    <definedName name="_xlnm._FilterDatabase" localSheetId="3" hidden="1">EMPLEADOS!$A$1:$B$1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I5" i="3"/>
  <c r="C11" i="3"/>
  <c r="C12" i="3"/>
  <c r="J41" i="3" l="1"/>
  <c r="I41" i="3"/>
  <c r="G41" i="3"/>
  <c r="J40" i="3"/>
  <c r="I40" i="3"/>
  <c r="G40" i="3"/>
  <c r="J39" i="3"/>
  <c r="I39" i="3"/>
  <c r="G39" i="3"/>
  <c r="J38" i="3"/>
  <c r="I38" i="3"/>
  <c r="G38" i="3"/>
  <c r="J37" i="3"/>
  <c r="I37" i="3"/>
  <c r="G37" i="3"/>
  <c r="J36" i="3"/>
  <c r="I36" i="3"/>
  <c r="G36" i="3"/>
  <c r="J35" i="3"/>
  <c r="I35" i="3"/>
  <c r="G35" i="3"/>
  <c r="J34" i="3"/>
  <c r="I34" i="3"/>
  <c r="G34" i="3"/>
  <c r="J33" i="3"/>
  <c r="I33" i="3"/>
  <c r="G33" i="3"/>
  <c r="J32" i="3"/>
  <c r="I32" i="3"/>
  <c r="G32" i="3"/>
  <c r="J31" i="3"/>
  <c r="I31" i="3"/>
  <c r="G31" i="3"/>
  <c r="J30" i="3"/>
  <c r="I30" i="3"/>
  <c r="G30" i="3"/>
  <c r="J29" i="3"/>
  <c r="I29" i="3"/>
  <c r="G29" i="3"/>
  <c r="J28" i="3"/>
  <c r="I28" i="3"/>
  <c r="G28" i="3"/>
  <c r="J27" i="3"/>
  <c r="I27" i="3"/>
  <c r="G27" i="3"/>
  <c r="J26" i="3"/>
  <c r="I26" i="3"/>
  <c r="G26" i="3"/>
  <c r="J25" i="3"/>
  <c r="I25" i="3"/>
  <c r="G25" i="3"/>
  <c r="J24" i="3"/>
  <c r="I24" i="3"/>
  <c r="G24" i="3"/>
  <c r="J23" i="3"/>
  <c r="I23" i="3"/>
  <c r="G23" i="3"/>
  <c r="J22" i="3"/>
  <c r="I22" i="3"/>
  <c r="G22" i="3"/>
  <c r="J21" i="3"/>
  <c r="I21" i="3"/>
  <c r="G21" i="3"/>
  <c r="J20" i="3"/>
  <c r="I20" i="3"/>
  <c r="G20" i="3"/>
  <c r="J19" i="3"/>
  <c r="I19" i="3"/>
  <c r="G19" i="3"/>
  <c r="J18" i="3"/>
  <c r="I18" i="3"/>
  <c r="G18" i="3"/>
  <c r="J17" i="3"/>
  <c r="I17" i="3"/>
  <c r="G17" i="3"/>
  <c r="J16" i="3"/>
  <c r="I16" i="3"/>
  <c r="G16" i="3"/>
  <c r="J15" i="3"/>
  <c r="I15" i="3"/>
  <c r="G15" i="3"/>
  <c r="J14" i="3"/>
  <c r="I14" i="3"/>
  <c r="G14" i="3"/>
  <c r="J13" i="3"/>
  <c r="I13" i="3"/>
  <c r="G13" i="3"/>
  <c r="H12" i="3"/>
  <c r="J12" i="3" s="1"/>
  <c r="G12" i="3"/>
  <c r="H11" i="3"/>
  <c r="I11" i="3" s="1"/>
  <c r="G11" i="3"/>
  <c r="B41" i="3"/>
  <c r="C38" i="3"/>
  <c r="J23" i="2"/>
  <c r="C41" i="3" l="1"/>
  <c r="D43" i="3"/>
  <c r="I12" i="3"/>
  <c r="C15" i="3"/>
  <c r="C19" i="3"/>
  <c r="C23" i="3"/>
  <c r="C27" i="3"/>
  <c r="C31" i="3"/>
  <c r="C35" i="3"/>
  <c r="C39" i="3"/>
  <c r="J11" i="3"/>
  <c r="C14" i="3"/>
  <c r="C18" i="3"/>
  <c r="C22" i="3"/>
  <c r="C26" i="3"/>
  <c r="C30" i="3"/>
  <c r="C34" i="3"/>
  <c r="C16" i="3"/>
  <c r="C20" i="3"/>
  <c r="C24" i="3"/>
  <c r="C28" i="3"/>
  <c r="C32" i="3"/>
  <c r="C36" i="3"/>
  <c r="C40" i="3"/>
  <c r="C13" i="3"/>
  <c r="C17" i="3"/>
  <c r="C21" i="3"/>
  <c r="C25" i="3"/>
  <c r="C29" i="3"/>
  <c r="C33" i="3"/>
  <c r="C37" i="3"/>
</calcChain>
</file>

<file path=xl/sharedStrings.xml><?xml version="1.0" encoding="utf-8"?>
<sst xmlns="http://schemas.openxmlformats.org/spreadsheetml/2006/main" count="133" uniqueCount="114">
  <si>
    <t>NIT 900719986</t>
  </si>
  <si>
    <t>FORMATO DE PERMISO POR AUSENCIAS LABORALES</t>
  </si>
  <si>
    <t>DATOS DEL EMPLEADO SOLICITANTE</t>
  </si>
  <si>
    <t>NOMBRE(S) Y APELLIDO(S)</t>
  </si>
  <si>
    <t>CORREO ELECTRÓNICO</t>
  </si>
  <si>
    <t>N° IDENTIFICACIÓN</t>
  </si>
  <si>
    <t>CARGO</t>
  </si>
  <si>
    <t>CELULAR</t>
  </si>
  <si>
    <t>AREA</t>
  </si>
  <si>
    <t>NOMBRE DE JEFE INMEDIATO</t>
  </si>
  <si>
    <t>DATOS DEL PERMISO SOLICITADO</t>
  </si>
  <si>
    <t>IMPORTANTE: Si el pérmiso es unicamente de horas, asignar a la misma fecha en las celdas "Desde" y "Hasta"</t>
  </si>
  <si>
    <t>Permiso por dias</t>
  </si>
  <si>
    <t>Permiso por horas</t>
  </si>
  <si>
    <t>Desde:</t>
  </si>
  <si>
    <t>Hasta:</t>
  </si>
  <si>
    <t>Total días:</t>
  </si>
  <si>
    <t>Total horas:</t>
  </si>
  <si>
    <t>MOTIVO DEL PERMISO</t>
  </si>
  <si>
    <t>Firma recibido</t>
  </si>
  <si>
    <t>Firma aprobado</t>
  </si>
  <si>
    <t>Firma empleado solicitante</t>
  </si>
  <si>
    <t>Nombre</t>
  </si>
  <si>
    <t>fecha de diligenciamiento:</t>
  </si>
  <si>
    <t>Fecha recibido:</t>
  </si>
  <si>
    <t>Fecha de aprobado:</t>
  </si>
  <si>
    <t>VOBO: RECURSOS HUMANOS</t>
  </si>
  <si>
    <t>INVERCONSTRUCCION S.A.S</t>
  </si>
  <si>
    <t>FORMATO SOLICITUD DE VACACIONES</t>
  </si>
  <si>
    <t>DATOS DEL SOLICITANTE</t>
  </si>
  <si>
    <t>Nombre Completo</t>
  </si>
  <si>
    <t>Documento de identificación N°</t>
  </si>
  <si>
    <t>JOHANNA OROSTEGUI</t>
  </si>
  <si>
    <t>Cargo que ocupa</t>
  </si>
  <si>
    <t>Área o Proceso de trabajo</t>
  </si>
  <si>
    <t>ANALISTA CONTABLE</t>
  </si>
  <si>
    <t>CONTABILIDAD</t>
  </si>
  <si>
    <t>Teléfono/Extensión</t>
  </si>
  <si>
    <t>Sede</t>
  </si>
  <si>
    <t>Oficina/Sección</t>
  </si>
  <si>
    <t>PRINCIPAL</t>
  </si>
  <si>
    <t>Tipo de Contrato</t>
  </si>
  <si>
    <t>Fecha de Ingreso a la compañía</t>
  </si>
  <si>
    <t>DATOS DE LA SOLICITUD DE VACACIONES</t>
  </si>
  <si>
    <t>1. Tipo de vacaciones</t>
  </si>
  <si>
    <t>2. Periodo de vacaciones</t>
  </si>
  <si>
    <t>Día</t>
  </si>
  <si>
    <t>Mes</t>
  </si>
  <si>
    <t>Año</t>
  </si>
  <si>
    <t>Jornada de trabajo:</t>
  </si>
  <si>
    <t>DÍAS SOLICITADOS</t>
  </si>
  <si>
    <t>Reintegro:</t>
  </si>
  <si>
    <t>3. Actividades pendientes a tener en cuenta en su ausencia:</t>
  </si>
  <si>
    <t>FIRMAS PARA APROBACIÓN DE SOLICITUD</t>
  </si>
  <si>
    <t>FIRMA Y NOMBRE</t>
  </si>
  <si>
    <t>Cargo</t>
  </si>
  <si>
    <t>Solicitante</t>
  </si>
  <si>
    <t>Jefe Inmediato</t>
  </si>
  <si>
    <t>Dirección de Área/Proceso</t>
  </si>
  <si>
    <t>Gestión Recursos Humanos</t>
  </si>
  <si>
    <t>INVERCONTRUCCION S.A.S.</t>
  </si>
  <si>
    <t>NIT: 901.518.024-1</t>
  </si>
  <si>
    <t>Registro Jornada Laboral</t>
  </si>
  <si>
    <t>(Artículo 34.9) Real Decreto Legislativo 2/2015, de 23 de octubre. Ley del Estatuto de los Trabajadores</t>
  </si>
  <si>
    <t>Empresa:</t>
  </si>
  <si>
    <t>Año:</t>
  </si>
  <si>
    <t>Trabajador/a:</t>
  </si>
  <si>
    <t>Mes:</t>
  </si>
  <si>
    <t>Agosto</t>
  </si>
  <si>
    <t>Cargo:</t>
  </si>
  <si>
    <t>Centro:</t>
  </si>
  <si>
    <t>Periodo:</t>
  </si>
  <si>
    <t>Fecha</t>
  </si>
  <si>
    <t>Jornada</t>
  </si>
  <si>
    <t>Hora Entrada</t>
  </si>
  <si>
    <t>Hora Salida</t>
  </si>
  <si>
    <t>Trabajado</t>
  </si>
  <si>
    <t>Total Minutos</t>
  </si>
  <si>
    <t>Total Horas</t>
  </si>
  <si>
    <t>Total HE</t>
  </si>
  <si>
    <t>En</t>
  </si>
  <si>
    <t>El/la trabajador/a</t>
  </si>
  <si>
    <t>TRABAJADOR</t>
  </si>
  <si>
    <t>ACOSTA ORTÍZ LINA MARÍA</t>
  </si>
  <si>
    <t>Líder de Sala de Ventas</t>
  </si>
  <si>
    <t>ESCOBAR OSORIO CLAUDIA</t>
  </si>
  <si>
    <t>Directora Comercial</t>
  </si>
  <si>
    <t xml:space="preserve">GAITAN RINCON LAURA ALEJANDRA </t>
  </si>
  <si>
    <t>Abogada Junior</t>
  </si>
  <si>
    <t>GUEVARA TALERO LAURA LILIANA</t>
  </si>
  <si>
    <t>Asistente de Tesorería</t>
  </si>
  <si>
    <t>LÓPEZ ACERO KATHERINE</t>
  </si>
  <si>
    <t>Contadora</t>
  </si>
  <si>
    <t>LOPEZ ZAMBRANO EMIRO LEON</t>
  </si>
  <si>
    <t>Mayordomo.</t>
  </si>
  <si>
    <t>MENDOZA DE FRANCO ALZURAK DELIROSS</t>
  </si>
  <si>
    <t>Promotora de Ventas.</t>
  </si>
  <si>
    <t xml:space="preserve">OROSTEGUI CAMARGO JOHANA ELIZABETH </t>
  </si>
  <si>
    <t>Analista Contable.</t>
  </si>
  <si>
    <t>PADILLA LOPEZ LEIDY DIANA</t>
  </si>
  <si>
    <t>Asesora de Ventas</t>
  </si>
  <si>
    <t>RESTREPO RAVE ISABEL CRISTINA</t>
  </si>
  <si>
    <t>Oficios Varios</t>
  </si>
  <si>
    <t>RODRÍGUEZ GUERRERO JULIÁN</t>
  </si>
  <si>
    <t>Trámites de Escrituración y Analista de Cartera.</t>
  </si>
  <si>
    <t>RUIZ MIZATH JOSE ELKIN</t>
  </si>
  <si>
    <t>INVERCONSTRUCCION S.A.S.</t>
  </si>
  <si>
    <t>revisión cuentas hc e inver</t>
  </si>
  <si>
    <t>INFORME DE NÓMINA INVER PARA MULTIFOX</t>
  </si>
  <si>
    <t>SOPORTE/JUSTIFICACIÓN ANEXADA:</t>
  </si>
  <si>
    <t xml:space="preserve">FECHA DE REPOSICIÓN DE TIEMPO </t>
  </si>
  <si>
    <t>GARCIA GÓMEZ NICOLÁS EDUARDO</t>
  </si>
  <si>
    <t>Residente de Obra</t>
  </si>
  <si>
    <t>GONZÁLEZ URIBE CLAUDIA MATILDE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</si>
</sst>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\ &quot;días&quot;"/>
    <numFmt numFmtId="165" formatCode=";;"/>
    <numFmt numFmtId="166" formatCode="[$-F400]h:mm:ss\ AM/PM"/>
    <numFmt numFmtId="167" formatCode="h:mm;@"/>
    <numFmt numFmtId="168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22"/>
      <color theme="4" tint="-0.499984740745262"/>
      <name val="Arial Nova Cond"/>
      <family val="2"/>
    </font>
    <font>
      <sz val="9"/>
      <color theme="1"/>
      <name val="Arial Nova Cond"/>
      <family val="2"/>
    </font>
    <font>
      <sz val="13"/>
      <color theme="1"/>
      <name val="Arial Nova Cond"/>
      <family val="2"/>
    </font>
    <font>
      <b/>
      <sz val="13"/>
      <color theme="1"/>
      <name val="Arial Nova Cond"/>
      <family val="2"/>
    </font>
    <font>
      <sz val="11"/>
      <color theme="8" tint="0.79998168889431442"/>
      <name val="Arial Nova Cond"/>
      <family val="2"/>
    </font>
    <font>
      <i/>
      <sz val="13"/>
      <color theme="8" tint="0.79998168889431442"/>
      <name val="Arial Nova Cond"/>
      <family val="2"/>
    </font>
    <font>
      <b/>
      <sz val="11"/>
      <color theme="1"/>
      <name val="Arial Nova Cond"/>
      <family val="2"/>
    </font>
    <font>
      <sz val="10"/>
      <name val="Arial Nova Cond"/>
      <family val="2"/>
    </font>
    <font>
      <sz val="12"/>
      <color theme="1"/>
      <name val="Arial Nova Cond"/>
      <family val="2"/>
    </font>
    <font>
      <b/>
      <sz val="22"/>
      <color theme="0"/>
      <name val="Arial Nova Cond"/>
      <family val="2"/>
    </font>
    <font>
      <b/>
      <sz val="11"/>
      <color theme="0"/>
      <name val="Arial Nova Cond"/>
      <family val="2"/>
    </font>
    <font>
      <b/>
      <sz val="11"/>
      <color theme="0"/>
      <name val="Arial"/>
      <family val="2"/>
    </font>
    <font>
      <sz val="9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25792"/>
        <bgColor indexed="64"/>
      </patternFill>
    </fill>
    <fill>
      <patternFill patternType="solid">
        <fgColor rgb="FF9AADB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rgb="FF000000"/>
      </right>
      <top style="double">
        <color rgb="FF3F3F3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2" fillId="11" borderId="24" applyNumberFormat="0" applyAlignment="0" applyProtection="0"/>
  </cellStyleXfs>
  <cellXfs count="179">
    <xf numFmtId="0" fontId="0" fillId="0" borderId="0" xfId="0"/>
    <xf numFmtId="0" fontId="2" fillId="0" borderId="0" xfId="3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3" applyFont="1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/>
    <xf numFmtId="0" fontId="0" fillId="0" borderId="10" xfId="0" applyBorder="1"/>
    <xf numFmtId="0" fontId="6" fillId="9" borderId="10" xfId="3" applyFont="1" applyFill="1" applyBorder="1" applyAlignment="1"/>
    <xf numFmtId="0" fontId="6" fillId="9" borderId="10" xfId="3" applyFont="1" applyFill="1" applyBorder="1" applyAlignment="1">
      <alignment horizontal="left"/>
    </xf>
    <xf numFmtId="0" fontId="3" fillId="9" borderId="0" xfId="0" applyFont="1" applyFill="1"/>
    <xf numFmtId="0" fontId="0" fillId="7" borderId="0" xfId="0" applyFill="1"/>
    <xf numFmtId="0" fontId="10" fillId="7" borderId="0" xfId="0" applyFont="1" applyFill="1" applyAlignment="1">
      <alignment horizontal="left"/>
    </xf>
    <xf numFmtId="0" fontId="10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0" fillId="0" borderId="0" xfId="0" applyFont="1" applyAlignment="1">
      <alignment horizontal="left"/>
    </xf>
    <xf numFmtId="0" fontId="3" fillId="6" borderId="0" xfId="0" applyFont="1" applyFill="1"/>
    <xf numFmtId="0" fontId="0" fillId="6" borderId="0" xfId="0" applyFill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right"/>
    </xf>
    <xf numFmtId="0" fontId="15" fillId="0" borderId="5" xfId="0" applyFont="1" applyBorder="1" applyAlignment="1">
      <alignment wrapText="1"/>
    </xf>
    <xf numFmtId="0" fontId="16" fillId="0" borderId="7" xfId="0" applyFont="1" applyBorder="1"/>
    <xf numFmtId="0" fontId="0" fillId="0" borderId="8" xfId="0" applyBorder="1"/>
    <xf numFmtId="0" fontId="0" fillId="0" borderId="9" xfId="0" applyBorder="1"/>
    <xf numFmtId="0" fontId="0" fillId="10" borderId="0" xfId="0" applyFill="1" applyAlignment="1">
      <alignment vertical="center"/>
    </xf>
    <xf numFmtId="0" fontId="3" fillId="0" borderId="0" xfId="0" applyFont="1"/>
    <xf numFmtId="0" fontId="10" fillId="5" borderId="10" xfId="0" applyFont="1" applyFill="1" applyBorder="1"/>
    <xf numFmtId="0" fontId="6" fillId="9" borderId="7" xfId="3" applyFont="1" applyFill="1" applyBorder="1" applyAlignment="1"/>
    <xf numFmtId="0" fontId="6" fillId="9" borderId="8" xfId="3" applyFont="1" applyFill="1" applyBorder="1" applyAlignment="1"/>
    <xf numFmtId="0" fontId="6" fillId="9" borderId="9" xfId="3" applyFont="1" applyFill="1" applyBorder="1" applyAlignment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22" fillId="0" borderId="1" xfId="1" applyNumberFormat="1" applyFont="1" applyFill="1" applyAlignment="1">
      <alignment horizontal="center" vertical="center"/>
    </xf>
    <xf numFmtId="0" fontId="27" fillId="0" borderId="1" xfId="1" applyFont="1" applyFill="1" applyAlignment="1">
      <alignment horizontal="center" vertical="center"/>
    </xf>
    <xf numFmtId="0" fontId="28" fillId="0" borderId="1" xfId="1" applyFont="1" applyFill="1" applyAlignment="1">
      <alignment horizontal="center" vertical="center"/>
    </xf>
    <xf numFmtId="166" fontId="28" fillId="0" borderId="1" xfId="1" applyNumberFormat="1" applyFont="1" applyFill="1" applyAlignment="1">
      <alignment horizontal="center" vertical="center"/>
    </xf>
    <xf numFmtId="167" fontId="28" fillId="0" borderId="1" xfId="1" applyNumberFormat="1" applyFont="1" applyFill="1" applyAlignment="1">
      <alignment horizontal="center" vertical="center"/>
    </xf>
    <xf numFmtId="168" fontId="11" fillId="0" borderId="1" xfId="1" applyNumberFormat="1" applyFont="1" applyFill="1" applyAlignment="1">
      <alignment horizontal="center"/>
    </xf>
    <xf numFmtId="0" fontId="26" fillId="0" borderId="8" xfId="0" applyFont="1" applyBorder="1"/>
    <xf numFmtId="0" fontId="21" fillId="0" borderId="0" xfId="0" applyFont="1"/>
    <xf numFmtId="0" fontId="28" fillId="0" borderId="0" xfId="0" applyFont="1" applyAlignment="1">
      <alignment horizontal="left" indent="1"/>
    </xf>
    <xf numFmtId="0" fontId="28" fillId="0" borderId="0" xfId="0" applyFont="1"/>
    <xf numFmtId="0" fontId="0" fillId="0" borderId="7" xfId="0" applyBorder="1"/>
    <xf numFmtId="0" fontId="29" fillId="8" borderId="0" xfId="0" applyFont="1" applyFill="1" applyAlignment="1">
      <alignment vertical="center"/>
    </xf>
    <xf numFmtId="0" fontId="4" fillId="8" borderId="0" xfId="0" applyFont="1" applyFill="1"/>
    <xf numFmtId="0" fontId="30" fillId="8" borderId="12" xfId="0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31" fillId="12" borderId="24" xfId="4" applyFont="1" applyFill="1" applyAlignment="1">
      <alignment horizontal="center" vertical="center" wrapText="1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/>
    <xf numFmtId="0" fontId="30" fillId="8" borderId="11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right" vertical="center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center" vertical="center"/>
    </xf>
    <xf numFmtId="165" fontId="24" fillId="13" borderId="0" xfId="0" applyNumberFormat="1" applyFont="1" applyFill="1" applyAlignment="1">
      <alignment horizontal="center" vertical="center"/>
    </xf>
    <xf numFmtId="165" fontId="25" fillId="13" borderId="0" xfId="0" applyNumberFormat="1" applyFont="1" applyFill="1" applyAlignment="1">
      <alignment horizontal="left" vertical="center"/>
    </xf>
    <xf numFmtId="0" fontId="10" fillId="5" borderId="27" xfId="0" applyFont="1" applyFill="1" applyBorder="1" applyAlignment="1">
      <alignment horizontal="left"/>
    </xf>
    <xf numFmtId="0" fontId="32" fillId="0" borderId="3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8" borderId="0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center"/>
    </xf>
    <xf numFmtId="0" fontId="6" fillId="9" borderId="10" xfId="3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9" borderId="10" xfId="3" applyFont="1" applyFill="1" applyBorder="1" applyAlignment="1">
      <alignment horizontal="center"/>
    </xf>
    <xf numFmtId="0" fontId="2" fillId="8" borderId="0" xfId="3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8" borderId="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5" fillId="8" borderId="2" xfId="2" applyFont="1" applyFill="1" applyBorder="1" applyAlignment="1">
      <alignment horizontal="center"/>
    </xf>
    <xf numFmtId="0" fontId="5" fillId="8" borderId="3" xfId="2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center" wrapText="1"/>
    </xf>
    <xf numFmtId="3" fontId="11" fillId="0" borderId="18" xfId="0" applyNumberFormat="1" applyFont="1" applyBorder="1" applyAlignment="1">
      <alignment horizontal="center" wrapText="1"/>
    </xf>
    <xf numFmtId="0" fontId="10" fillId="6" borderId="19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14" fontId="3" fillId="6" borderId="11" xfId="0" applyNumberFormat="1" applyFont="1" applyFill="1" applyBorder="1" applyAlignment="1">
      <alignment horizontal="center" vertical="center" shrinkToFit="1"/>
    </xf>
    <xf numFmtId="14" fontId="3" fillId="6" borderId="12" xfId="0" applyNumberFormat="1" applyFont="1" applyFill="1" applyBorder="1" applyAlignment="1">
      <alignment horizontal="center" vertical="center" shrinkToFit="1"/>
    </xf>
    <xf numFmtId="14" fontId="3" fillId="6" borderId="13" xfId="0" applyNumberFormat="1" applyFont="1" applyFill="1" applyBorder="1" applyAlignment="1">
      <alignment horizontal="center" vertical="center" shrinkToFit="1"/>
    </xf>
    <xf numFmtId="0" fontId="10" fillId="6" borderId="4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14" fontId="11" fillId="0" borderId="22" xfId="0" applyNumberFormat="1" applyFont="1" applyBorder="1" applyAlignment="1">
      <alignment horizontal="center" wrapText="1"/>
    </xf>
    <xf numFmtId="14" fontId="11" fillId="0" borderId="2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  <xf numFmtId="164" fontId="14" fillId="8" borderId="6" xfId="0" applyNumberFormat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22" fillId="13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13" borderId="0" xfId="0" applyFont="1" applyFill="1" applyAlignment="1">
      <alignment horizontal="left" vertical="center"/>
    </xf>
  </cellXfs>
  <cellStyles count="5">
    <cellStyle name="Accent5" xfId="2" builtinId="45"/>
    <cellStyle name="Accent6" xfId="3" builtinId="49"/>
    <cellStyle name="Check Cell" xfId="4" builtinId="23"/>
    <cellStyle name="Normal" xfId="0" builtinId="0"/>
    <cellStyle name="Note" xfId="1" builtinId="10"/>
  </cellStyles>
  <dxfs count="5">
    <dxf>
      <font>
        <color theme="1" tint="0.34998626667073579"/>
      </font>
      <fill>
        <patternFill>
          <bgColor theme="5" tint="0.79998168889431442"/>
        </patternFill>
      </fill>
    </dxf>
    <dxf>
      <font>
        <color theme="1" tint="0.34998626667073579"/>
      </font>
      <fill>
        <patternFill>
          <bgColor theme="5" tint="0.79998168889431442"/>
        </patternFill>
      </fill>
    </dxf>
    <dxf>
      <font>
        <color theme="1" tint="0.34998626667073579"/>
      </font>
      <fill>
        <patternFill>
          <bgColor theme="5" tint="0.79998168889431442"/>
        </patternFill>
      </fill>
    </dxf>
    <dxf>
      <font>
        <b/>
        <i val="0"/>
        <color rgb="FF298B2B"/>
      </font>
    </dxf>
    <dxf>
      <font>
        <color rgb="FF9C0006"/>
      </font>
    </dxf>
  </dxfs>
  <tableStyles count="0" defaultTableStyle="TableStyleMedium2" defaultPivotStyle="PivotStyleLight16"/>
  <colors>
    <mruColors>
      <color rgb="FF125792"/>
      <color rgb="FF9AADBC"/>
      <color rgb="FF0099CC"/>
      <color rgb="FF0066CC"/>
      <color rgb="FF0033CC"/>
      <color rgb="FF3333CC"/>
      <color rgb="FF0000FF"/>
      <color rgb="FF66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Radio" checked="Checked" firstButton="1" fmlaLink="I2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57150</xdr:rowOff>
    </xdr:from>
    <xdr:to>
      <xdr:col>2</xdr:col>
      <xdr:colOff>238125</xdr:colOff>
      <xdr:row>2</xdr:row>
      <xdr:rowOff>206375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7150"/>
          <a:ext cx="838201" cy="61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190500</xdr:rowOff>
        </xdr:from>
        <xdr:to>
          <xdr:col>4</xdr:col>
          <xdr:colOff>438150</xdr:colOff>
          <xdr:row>15</xdr:row>
          <xdr:rowOff>9525</xdr:rowOff>
        </xdr:to>
        <xdr:sp macro="" textlink="">
          <xdr:nvSpPr>
            <xdr:cNvPr id="2049" name="Check Box 1" descr="Fijo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69696" mc:Ignorable="a14" a14:legacySpreadsheetColorIndex="5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Fijo o Temporal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13</xdr:row>
          <xdr:rowOff>180975</xdr:rowOff>
        </xdr:from>
        <xdr:to>
          <xdr:col>2</xdr:col>
          <xdr:colOff>295275</xdr:colOff>
          <xdr:row>15</xdr:row>
          <xdr:rowOff>0</xdr:rowOff>
        </xdr:to>
        <xdr:sp macro="" textlink="">
          <xdr:nvSpPr>
            <xdr:cNvPr id="2050" name="Check Box 2" descr="Fijo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69696" mc:Ignorable="a14" a14:legacySpreadsheetColorIndex="5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Indefinido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201803</xdr:colOff>
          <xdr:row>20</xdr:row>
          <xdr:rowOff>157566</xdr:rowOff>
        </xdr:from>
        <xdr:to>
          <xdr:col>10</xdr:col>
          <xdr:colOff>4682</xdr:colOff>
          <xdr:row>21</xdr:row>
          <xdr:rowOff>172902</xdr:rowOff>
        </xdr:to>
        <xdr:grpSp>
          <xdr:nvGrpSpPr>
            <xdr:cNvPr id="4" name="Grup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4907153" y="4224741"/>
              <a:ext cx="1326879" cy="205836"/>
              <a:chOff x="4226892" y="3391470"/>
              <a:chExt cx="1334880" cy="207372"/>
            </a:xfrm>
          </xdr:grpSpPr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4226892" y="3397281"/>
                <a:ext cx="639387" cy="201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Lun a Vie</a:t>
                </a:r>
              </a:p>
            </xdr:txBody>
          </xdr:sp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4917303" y="3391470"/>
                <a:ext cx="644469" cy="201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Lun a Sáb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190500</xdr:rowOff>
        </xdr:from>
        <xdr:to>
          <xdr:col>3</xdr:col>
          <xdr:colOff>0</xdr:colOff>
          <xdr:row>24</xdr:row>
          <xdr:rowOff>19050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19</xdr:row>
          <xdr:rowOff>104775</xdr:rowOff>
        </xdr:from>
        <xdr:to>
          <xdr:col>2</xdr:col>
          <xdr:colOff>552450</xdr:colOff>
          <xdr:row>20</xdr:row>
          <xdr:rowOff>123825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Reglamentarias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180975</xdr:rowOff>
        </xdr:from>
        <xdr:to>
          <xdr:col>2</xdr:col>
          <xdr:colOff>552450</xdr:colOff>
          <xdr:row>22</xdr:row>
          <xdr:rowOff>9525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Atrasadas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85725</xdr:rowOff>
        </xdr:from>
        <xdr:to>
          <xdr:col>2</xdr:col>
          <xdr:colOff>561975</xdr:colOff>
          <xdr:row>23</xdr:row>
          <xdr:rowOff>114300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Adelantadas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95250</xdr:colOff>
      <xdr:row>0</xdr:row>
      <xdr:rowOff>104776</xdr:rowOff>
    </xdr:from>
    <xdr:to>
      <xdr:col>3</xdr:col>
      <xdr:colOff>733425</xdr:colOff>
      <xdr:row>2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04776"/>
          <a:ext cx="216217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0</xdr:rowOff>
    </xdr:from>
    <xdr:to>
      <xdr:col>3</xdr:col>
      <xdr:colOff>581026</xdr:colOff>
      <xdr:row>1</xdr:row>
      <xdr:rowOff>337378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0"/>
          <a:ext cx="2228850" cy="6898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ww0/Downloads/64.%20Registro%20Jornada%20Laboral%20en%20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REGISTRO JORNADA LABORAL"/>
      <sheetName val="EMPLEADOS"/>
      <sheetName val="SUGERENCIAS"/>
      <sheetName val="TABLAS"/>
      <sheetName val="64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S28" sqref="S28"/>
    </sheetView>
  </sheetViews>
  <sheetFormatPr defaultColWidth="11.42578125" defaultRowHeight="15" x14ac:dyDescent="0.25"/>
  <cols>
    <col min="1" max="1" width="8.42578125" customWidth="1"/>
    <col min="2" max="2" width="5.28515625" customWidth="1"/>
    <col min="3" max="3" width="11.42578125" customWidth="1"/>
    <col min="4" max="4" width="8.42578125" customWidth="1"/>
    <col min="5" max="5" width="6.85546875" customWidth="1"/>
    <col min="6" max="6" width="5.7109375" customWidth="1"/>
    <col min="7" max="7" width="5.140625" customWidth="1"/>
    <col min="8" max="8" width="13" customWidth="1"/>
    <col min="9" max="9" width="5.42578125" customWidth="1"/>
    <col min="10" max="10" width="8.42578125" customWidth="1"/>
    <col min="11" max="11" width="12" customWidth="1"/>
    <col min="12" max="12" width="6.28515625" customWidth="1"/>
    <col min="13" max="13" width="6.85546875" customWidth="1"/>
    <col min="14" max="14" width="4.28515625" customWidth="1"/>
  </cols>
  <sheetData>
    <row r="1" spans="1:14" ht="18.75" x14ac:dyDescent="0.3">
      <c r="A1" s="84"/>
      <c r="B1" s="70"/>
      <c r="C1" s="70"/>
      <c r="D1" s="70"/>
      <c r="E1" s="70"/>
      <c r="F1" s="85"/>
      <c r="G1" s="104" t="s">
        <v>27</v>
      </c>
      <c r="H1" s="105"/>
      <c r="I1" s="105"/>
      <c r="J1" s="105"/>
      <c r="K1" s="105"/>
      <c r="L1" s="105"/>
      <c r="M1" s="105"/>
      <c r="N1" s="106"/>
    </row>
    <row r="2" spans="1:14" ht="18" customHeight="1" x14ac:dyDescent="0.25">
      <c r="A2" s="84"/>
      <c r="B2" s="70"/>
      <c r="C2" s="70"/>
      <c r="D2" s="70"/>
      <c r="E2" s="70"/>
      <c r="F2" s="85"/>
      <c r="G2" s="107" t="s">
        <v>0</v>
      </c>
      <c r="H2" s="108"/>
      <c r="I2" s="108"/>
      <c r="J2" s="108"/>
      <c r="K2" s="108"/>
      <c r="L2" s="108"/>
      <c r="M2" s="108"/>
      <c r="N2" s="109"/>
    </row>
    <row r="3" spans="1:14" ht="18" customHeight="1" x14ac:dyDescent="0.25">
      <c r="A3" s="84"/>
      <c r="B3" s="70"/>
      <c r="C3" s="70"/>
      <c r="D3" s="70"/>
      <c r="E3" s="70"/>
      <c r="F3" s="85"/>
      <c r="G3" s="33" t="s">
        <v>1</v>
      </c>
      <c r="H3" s="34"/>
      <c r="I3" s="34"/>
      <c r="J3" s="34"/>
      <c r="K3" s="34"/>
      <c r="L3" s="34"/>
      <c r="M3" s="34"/>
      <c r="N3" s="35"/>
    </row>
    <row r="4" spans="1:14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x14ac:dyDescent="0.25">
      <c r="A7" s="73" t="s">
        <v>3</v>
      </c>
      <c r="B7" s="73"/>
      <c r="C7" s="73"/>
      <c r="D7" s="74"/>
      <c r="E7" s="75"/>
      <c r="F7" s="75"/>
      <c r="G7" s="75"/>
      <c r="H7" s="75"/>
      <c r="I7" s="75"/>
      <c r="J7" s="75"/>
      <c r="K7" s="75"/>
      <c r="L7" s="75"/>
      <c r="M7" s="75"/>
      <c r="N7" s="76"/>
    </row>
    <row r="8" spans="1:14" x14ac:dyDescent="0.25">
      <c r="A8" s="73" t="s">
        <v>4</v>
      </c>
      <c r="B8" s="73"/>
      <c r="C8" s="73"/>
      <c r="D8" s="77"/>
      <c r="E8" s="77"/>
      <c r="F8" s="77"/>
      <c r="G8" s="77"/>
      <c r="H8" s="73" t="s">
        <v>5</v>
      </c>
      <c r="I8" s="73"/>
      <c r="J8" s="74"/>
      <c r="K8" s="75"/>
      <c r="L8" s="75"/>
      <c r="M8" s="75"/>
      <c r="N8" s="76"/>
    </row>
    <row r="9" spans="1:14" x14ac:dyDescent="0.25">
      <c r="A9" s="8" t="s">
        <v>6</v>
      </c>
      <c r="B9" s="77"/>
      <c r="C9" s="77"/>
      <c r="D9" s="77"/>
      <c r="E9" s="77"/>
      <c r="F9" s="77"/>
      <c r="G9" s="77"/>
      <c r="H9" s="9" t="s">
        <v>7</v>
      </c>
      <c r="I9" s="74"/>
      <c r="J9" s="75"/>
      <c r="K9" s="75"/>
      <c r="L9" s="75"/>
      <c r="M9" s="75"/>
      <c r="N9" s="76"/>
    </row>
    <row r="10" spans="1:14" x14ac:dyDescent="0.25">
      <c r="A10" s="9" t="s">
        <v>8</v>
      </c>
      <c r="B10" s="77"/>
      <c r="C10" s="77"/>
      <c r="D10" s="77"/>
      <c r="E10" s="78" t="s">
        <v>9</v>
      </c>
      <c r="F10" s="78"/>
      <c r="G10" s="78"/>
      <c r="H10" s="78"/>
      <c r="I10" s="74"/>
      <c r="J10" s="75"/>
      <c r="K10" s="75"/>
      <c r="L10" s="75"/>
      <c r="M10" s="75"/>
      <c r="N10" s="76"/>
    </row>
    <row r="11" spans="1:14" x14ac:dyDescent="0.25">
      <c r="A11" s="1"/>
      <c r="B11" s="2"/>
      <c r="C11" s="2"/>
      <c r="D11" s="2"/>
      <c r="E11" s="3"/>
      <c r="F11" s="3"/>
      <c r="G11" s="3"/>
      <c r="H11" s="3"/>
      <c r="I11" s="2"/>
      <c r="J11" s="2"/>
      <c r="K11" s="2"/>
      <c r="L11" s="2"/>
      <c r="M11" s="2"/>
      <c r="N11" s="2"/>
    </row>
    <row r="12" spans="1:14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1:14" ht="20.25" customHeight="1" x14ac:dyDescent="0.25">
      <c r="A13" s="79" t="s">
        <v>10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x14ac:dyDescent="0.25">
      <c r="A14" s="80" t="s">
        <v>11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x14ac:dyDescent="0.25">
      <c r="A15" s="81" t="s">
        <v>12</v>
      </c>
      <c r="B15" s="82"/>
      <c r="C15" s="82"/>
      <c r="D15" s="82"/>
      <c r="E15" s="82"/>
      <c r="F15" s="82"/>
      <c r="G15" s="83"/>
      <c r="H15" s="81" t="s">
        <v>13</v>
      </c>
      <c r="I15" s="82"/>
      <c r="J15" s="82"/>
      <c r="K15" s="82"/>
      <c r="L15" s="82"/>
      <c r="M15" s="82"/>
      <c r="N15" s="83"/>
    </row>
    <row r="16" spans="1:14" x14ac:dyDescent="0.25">
      <c r="A16" s="84"/>
      <c r="B16" s="70"/>
      <c r="C16" s="70"/>
      <c r="D16" s="70"/>
      <c r="E16" s="70"/>
      <c r="F16" s="70"/>
      <c r="G16" s="85"/>
      <c r="H16" s="84"/>
      <c r="I16" s="70"/>
      <c r="J16" s="70"/>
      <c r="K16" s="70"/>
      <c r="L16" s="70"/>
      <c r="M16" s="70"/>
      <c r="N16" s="85"/>
    </row>
    <row r="17" spans="1:14" x14ac:dyDescent="0.25">
      <c r="A17" s="4" t="s">
        <v>14</v>
      </c>
      <c r="B17" s="74"/>
      <c r="C17" s="76"/>
      <c r="D17" s="5" t="s">
        <v>15</v>
      </c>
      <c r="E17" s="74"/>
      <c r="F17" s="76"/>
      <c r="G17" s="6"/>
      <c r="H17" s="4" t="s">
        <v>14</v>
      </c>
      <c r="I17" s="74"/>
      <c r="J17" s="76"/>
      <c r="K17" s="5" t="s">
        <v>15</v>
      </c>
      <c r="L17" s="74"/>
      <c r="M17" s="76"/>
      <c r="N17" s="6"/>
    </row>
    <row r="18" spans="1:14" x14ac:dyDescent="0.25">
      <c r="A18" s="84"/>
      <c r="B18" s="70"/>
      <c r="C18" s="70"/>
      <c r="D18" s="70"/>
      <c r="E18" s="70"/>
      <c r="F18" s="70"/>
      <c r="G18" s="85"/>
      <c r="H18" s="84"/>
      <c r="I18" s="70"/>
      <c r="J18" s="70"/>
      <c r="K18" s="70"/>
      <c r="L18" s="70"/>
      <c r="M18" s="70"/>
      <c r="N18" s="85"/>
    </row>
    <row r="19" spans="1:14" x14ac:dyDescent="0.25">
      <c r="A19" s="84" t="s">
        <v>16</v>
      </c>
      <c r="B19" s="70"/>
      <c r="C19" s="85"/>
      <c r="D19" s="7"/>
      <c r="E19" s="84"/>
      <c r="F19" s="70"/>
      <c r="G19" s="85"/>
      <c r="H19" s="84" t="s">
        <v>17</v>
      </c>
      <c r="I19" s="70"/>
      <c r="J19" s="85"/>
      <c r="K19" s="7"/>
      <c r="L19" s="84"/>
      <c r="M19" s="70"/>
      <c r="N19" s="85"/>
    </row>
    <row r="20" spans="1:14" x14ac:dyDescent="0.25">
      <c r="A20" s="86"/>
      <c r="B20" s="80"/>
      <c r="C20" s="80"/>
      <c r="D20" s="80"/>
      <c r="E20" s="80"/>
      <c r="F20" s="80"/>
      <c r="G20" s="87"/>
      <c r="H20" s="86"/>
      <c r="I20" s="80"/>
      <c r="J20" s="80"/>
      <c r="K20" s="80"/>
      <c r="L20" s="80"/>
      <c r="M20" s="80"/>
      <c r="N20" s="87"/>
    </row>
    <row r="21" spans="1:14" x14ac:dyDescent="0.25">
      <c r="A21" s="111" t="s">
        <v>18</v>
      </c>
      <c r="B21" s="112"/>
      <c r="C21" s="112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</row>
    <row r="22" spans="1:14" x14ac:dyDescent="0.25">
      <c r="A22" s="113"/>
      <c r="B22" s="114"/>
      <c r="C22" s="114"/>
      <c r="D22" s="84"/>
      <c r="E22" s="70"/>
      <c r="F22" s="70"/>
      <c r="G22" s="70"/>
      <c r="H22" s="70"/>
      <c r="I22" s="70"/>
      <c r="J22" s="70"/>
      <c r="K22" s="70"/>
      <c r="L22" s="70"/>
      <c r="M22" s="70"/>
      <c r="N22" s="85"/>
    </row>
    <row r="23" spans="1:14" x14ac:dyDescent="0.25">
      <c r="A23" s="113"/>
      <c r="B23" s="114"/>
      <c r="C23" s="114"/>
      <c r="D23" s="84"/>
      <c r="E23" s="70"/>
      <c r="F23" s="70"/>
      <c r="G23" s="70"/>
      <c r="H23" s="70"/>
      <c r="I23" s="70"/>
      <c r="J23" s="70"/>
      <c r="K23" s="70"/>
      <c r="L23" s="70"/>
      <c r="M23" s="70"/>
      <c r="N23" s="85"/>
    </row>
    <row r="24" spans="1:14" x14ac:dyDescent="0.25">
      <c r="A24" s="113"/>
      <c r="B24" s="114"/>
      <c r="C24" s="114"/>
      <c r="D24" s="84"/>
      <c r="E24" s="70"/>
      <c r="F24" s="70"/>
      <c r="G24" s="70"/>
      <c r="H24" s="70"/>
      <c r="I24" s="70"/>
      <c r="J24" s="70"/>
      <c r="K24" s="70"/>
      <c r="L24" s="70"/>
      <c r="M24" s="70"/>
      <c r="N24" s="85"/>
    </row>
    <row r="25" spans="1:14" x14ac:dyDescent="0.25">
      <c r="A25" s="115"/>
      <c r="B25" s="116"/>
      <c r="C25" s="116"/>
      <c r="D25" s="86"/>
      <c r="E25" s="80"/>
      <c r="F25" s="80"/>
      <c r="G25" s="80"/>
      <c r="H25" s="80"/>
      <c r="I25" s="80"/>
      <c r="J25" s="80"/>
      <c r="K25" s="80"/>
      <c r="L25" s="80"/>
      <c r="M25" s="80"/>
      <c r="N25" s="87"/>
    </row>
    <row r="26" spans="1:14" x14ac:dyDescent="0.25">
      <c r="A26" s="111" t="s">
        <v>109</v>
      </c>
      <c r="B26" s="112"/>
      <c r="C26" s="112"/>
      <c r="D26" s="117"/>
      <c r="E26" s="88"/>
      <c r="F26" s="89"/>
      <c r="G26" s="89"/>
      <c r="H26" s="89"/>
      <c r="I26" s="89"/>
      <c r="J26" s="89"/>
      <c r="K26" s="89"/>
      <c r="L26" s="89"/>
      <c r="M26" s="89"/>
      <c r="N26" s="90"/>
    </row>
    <row r="27" spans="1:14" x14ac:dyDescent="0.25">
      <c r="A27" s="115"/>
      <c r="B27" s="116"/>
      <c r="C27" s="116"/>
      <c r="D27" s="118"/>
      <c r="E27" s="86"/>
      <c r="F27" s="80"/>
      <c r="G27" s="80"/>
      <c r="H27" s="80"/>
      <c r="I27" s="80"/>
      <c r="J27" s="80"/>
      <c r="K27" s="80"/>
      <c r="L27" s="80"/>
      <c r="M27" s="80"/>
      <c r="N27" s="87"/>
    </row>
    <row r="28" spans="1:14" x14ac:dyDescent="0.25">
      <c r="A28" s="91" t="s">
        <v>110</v>
      </c>
      <c r="B28" s="91"/>
      <c r="C28" s="91"/>
      <c r="D28" s="91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14" x14ac:dyDescent="0.25">
      <c r="A29" s="92"/>
      <c r="B29" s="92"/>
      <c r="C29" s="92"/>
      <c r="D29" s="92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1:14" x14ac:dyDescent="0.25">
      <c r="A30" s="88"/>
      <c r="B30" s="89"/>
      <c r="C30" s="89"/>
      <c r="D30" s="90"/>
      <c r="E30" s="88"/>
      <c r="F30" s="89"/>
      <c r="G30" s="89"/>
      <c r="H30" s="89"/>
      <c r="I30" s="90"/>
      <c r="J30" s="88"/>
      <c r="K30" s="89"/>
      <c r="L30" s="89"/>
      <c r="M30" s="89"/>
      <c r="N30" s="90"/>
    </row>
    <row r="31" spans="1:14" x14ac:dyDescent="0.25">
      <c r="A31" s="84"/>
      <c r="B31" s="70"/>
      <c r="C31" s="70"/>
      <c r="D31" s="85"/>
      <c r="E31" s="84"/>
      <c r="F31" s="70"/>
      <c r="G31" s="70"/>
      <c r="H31" s="70"/>
      <c r="I31" s="85"/>
      <c r="J31" s="84"/>
      <c r="K31" s="70"/>
      <c r="L31" s="70"/>
      <c r="M31" s="70"/>
      <c r="N31" s="85"/>
    </row>
    <row r="32" spans="1:14" x14ac:dyDescent="0.25">
      <c r="A32" s="84"/>
      <c r="B32" s="70"/>
      <c r="C32" s="70"/>
      <c r="D32" s="85"/>
      <c r="E32" s="86"/>
      <c r="F32" s="80"/>
      <c r="G32" s="80"/>
      <c r="H32" s="80"/>
      <c r="I32" s="87"/>
      <c r="J32" s="86"/>
      <c r="K32" s="80"/>
      <c r="L32" s="80"/>
      <c r="M32" s="80"/>
      <c r="N32" s="87"/>
    </row>
    <row r="33" spans="1:14" x14ac:dyDescent="0.25">
      <c r="A33" s="86"/>
      <c r="B33" s="80"/>
      <c r="C33" s="80"/>
      <c r="D33" s="87"/>
      <c r="E33" s="74" t="s">
        <v>19</v>
      </c>
      <c r="F33" s="75"/>
      <c r="G33" s="75"/>
      <c r="H33" s="75"/>
      <c r="I33" s="76"/>
      <c r="J33" s="74" t="s">
        <v>20</v>
      </c>
      <c r="K33" s="75"/>
      <c r="L33" s="75"/>
      <c r="M33" s="75"/>
      <c r="N33" s="76"/>
    </row>
    <row r="34" spans="1:14" x14ac:dyDescent="0.25">
      <c r="A34" s="74" t="s">
        <v>21</v>
      </c>
      <c r="B34" s="75"/>
      <c r="C34" s="75"/>
      <c r="D34" s="76"/>
      <c r="E34" s="102" t="s">
        <v>22</v>
      </c>
      <c r="F34" s="103"/>
      <c r="G34" s="75"/>
      <c r="H34" s="75"/>
      <c r="I34" s="76"/>
      <c r="J34" s="10" t="s">
        <v>22</v>
      </c>
      <c r="K34" s="75"/>
      <c r="L34" s="75"/>
      <c r="M34" s="75"/>
      <c r="N34" s="76"/>
    </row>
    <row r="35" spans="1:14" x14ac:dyDescent="0.25">
      <c r="A35" s="102" t="s">
        <v>23</v>
      </c>
      <c r="B35" s="103"/>
      <c r="C35" s="110"/>
      <c r="D35" s="7"/>
      <c r="E35" s="7" t="s">
        <v>24</v>
      </c>
      <c r="F35" s="7"/>
      <c r="G35" s="74"/>
      <c r="H35" s="75"/>
      <c r="I35" s="76"/>
      <c r="J35" s="7" t="s">
        <v>25</v>
      </c>
      <c r="K35" s="7"/>
      <c r="L35" s="74"/>
      <c r="M35" s="75"/>
      <c r="N35" s="76"/>
    </row>
    <row r="36" spans="1:14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 x14ac:dyDescent="0.25">
      <c r="A38" s="93" t="s">
        <v>26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</row>
    <row r="39" spans="1:14" x14ac:dyDescent="0.25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</row>
    <row r="40" spans="1:14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</row>
    <row r="41" spans="1:14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</row>
    <row r="42" spans="1:14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1:14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</sheetData>
  <mergeCells count="57">
    <mergeCell ref="A36:N37"/>
    <mergeCell ref="A38:N40"/>
    <mergeCell ref="A41:N45"/>
    <mergeCell ref="E34:F34"/>
    <mergeCell ref="G1:N1"/>
    <mergeCell ref="G2:N2"/>
    <mergeCell ref="A1:F3"/>
    <mergeCell ref="A34:D34"/>
    <mergeCell ref="G34:I34"/>
    <mergeCell ref="K34:N34"/>
    <mergeCell ref="A35:C35"/>
    <mergeCell ref="G35:I35"/>
    <mergeCell ref="L35:N35"/>
    <mergeCell ref="A21:C25"/>
    <mergeCell ref="D21:N25"/>
    <mergeCell ref="A26:D27"/>
    <mergeCell ref="E26:N27"/>
    <mergeCell ref="A30:D33"/>
    <mergeCell ref="E30:I32"/>
    <mergeCell ref="J30:N32"/>
    <mergeCell ref="E33:I33"/>
    <mergeCell ref="J33:N33"/>
    <mergeCell ref="A28:D29"/>
    <mergeCell ref="E28:N29"/>
    <mergeCell ref="A19:C19"/>
    <mergeCell ref="E19:G19"/>
    <mergeCell ref="H19:J19"/>
    <mergeCell ref="L19:N19"/>
    <mergeCell ref="A20:G20"/>
    <mergeCell ref="H20:N20"/>
    <mergeCell ref="B17:C17"/>
    <mergeCell ref="E17:F17"/>
    <mergeCell ref="I17:J17"/>
    <mergeCell ref="L17:M17"/>
    <mergeCell ref="A18:G18"/>
    <mergeCell ref="H18:N18"/>
    <mergeCell ref="A13:N13"/>
    <mergeCell ref="A14:N14"/>
    <mergeCell ref="A15:G15"/>
    <mergeCell ref="H15:N15"/>
    <mergeCell ref="A16:G16"/>
    <mergeCell ref="H16:N16"/>
    <mergeCell ref="A4:N4"/>
    <mergeCell ref="A5:N5"/>
    <mergeCell ref="A12:N12"/>
    <mergeCell ref="A6:N6"/>
    <mergeCell ref="A7:C7"/>
    <mergeCell ref="D7:N7"/>
    <mergeCell ref="A8:C8"/>
    <mergeCell ref="D8:G8"/>
    <mergeCell ref="H8:I8"/>
    <mergeCell ref="J8:N8"/>
    <mergeCell ref="B9:G9"/>
    <mergeCell ref="I9:N9"/>
    <mergeCell ref="B10:D10"/>
    <mergeCell ref="E10:H10"/>
    <mergeCell ref="I10:N10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EMPLEADOS!$B$2:$B$15</xm:f>
          </x14:formula1>
          <xm:sqref>B9:G9</xm:sqref>
        </x14:dataValidation>
        <x14:dataValidation type="list" allowBlank="1" showInputMessage="1" showErrorMessage="1" xr:uid="{00000000-0002-0000-0000-000001000000}">
          <x14:formula1>
            <xm:f>EMPLEADOS!$A$2:$A$15</xm:f>
          </x14:formula1>
          <xm:sqref>D7:N7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zoomScaleSheetLayoutView="100" workbookViewId="0">
      <selection activeCell="P24" sqref="P24"/>
    </sheetView>
  </sheetViews>
  <sheetFormatPr defaultColWidth="11.42578125" defaultRowHeight="15" x14ac:dyDescent="0.25"/>
  <cols>
    <col min="1" max="1" width="5.140625" customWidth="1"/>
    <col min="6" max="6" width="7.85546875" customWidth="1"/>
    <col min="7" max="7" width="3.7109375" customWidth="1"/>
    <col min="8" max="8" width="8.140625" customWidth="1"/>
    <col min="11" max="11" width="6.7109375" customWidth="1"/>
  </cols>
  <sheetData>
    <row r="1" spans="1:11" ht="18.75" x14ac:dyDescent="0.3">
      <c r="B1" s="70"/>
      <c r="C1" s="70"/>
      <c r="D1" s="70"/>
      <c r="E1" s="122" t="s">
        <v>60</v>
      </c>
      <c r="F1" s="122"/>
      <c r="G1" s="122"/>
      <c r="H1" s="122"/>
      <c r="I1" s="122"/>
      <c r="J1" s="122"/>
    </row>
    <row r="2" spans="1:11" x14ac:dyDescent="0.25">
      <c r="B2" s="70"/>
      <c r="C2" s="70"/>
      <c r="D2" s="70"/>
      <c r="E2" s="123" t="s">
        <v>61</v>
      </c>
      <c r="F2" s="123"/>
      <c r="G2" s="123"/>
      <c r="H2" s="123"/>
      <c r="I2" s="123"/>
      <c r="J2" s="123"/>
    </row>
    <row r="3" spans="1:11" ht="18.75" x14ac:dyDescent="0.3">
      <c r="B3" s="70"/>
      <c r="C3" s="70"/>
      <c r="D3" s="70"/>
      <c r="E3" s="122" t="s">
        <v>28</v>
      </c>
      <c r="F3" s="122"/>
      <c r="G3" s="122"/>
      <c r="H3" s="122"/>
      <c r="I3" s="122"/>
      <c r="J3" s="122"/>
    </row>
    <row r="4" spans="1:11" ht="18.75" x14ac:dyDescent="0.3">
      <c r="B4" s="57"/>
      <c r="C4" s="57"/>
      <c r="D4" s="57"/>
      <c r="E4" s="57"/>
      <c r="F4" s="57"/>
      <c r="G4" s="57"/>
      <c r="H4" s="57"/>
      <c r="I4" s="57"/>
      <c r="J4" s="57"/>
    </row>
    <row r="6" spans="1:11" ht="15.75" x14ac:dyDescent="0.25">
      <c r="B6" s="124" t="s">
        <v>29</v>
      </c>
      <c r="C6" s="124"/>
      <c r="D6" s="124"/>
      <c r="E6" s="124"/>
      <c r="F6" s="54"/>
      <c r="G6" s="54"/>
      <c r="H6" s="54"/>
      <c r="I6" s="54"/>
      <c r="J6" s="54"/>
    </row>
    <row r="7" spans="1:11" ht="15.75" x14ac:dyDescent="0.25">
      <c r="A7" s="11"/>
      <c r="B7" s="12"/>
      <c r="C7" s="12"/>
      <c r="D7" s="12"/>
      <c r="E7" s="12"/>
      <c r="F7" s="11"/>
      <c r="G7" s="11"/>
      <c r="H7" s="11"/>
      <c r="I7" s="11"/>
      <c r="J7" s="11"/>
      <c r="K7" s="11"/>
    </row>
    <row r="8" spans="1:11" ht="15.75" x14ac:dyDescent="0.25">
      <c r="B8" s="119" t="s">
        <v>30</v>
      </c>
      <c r="C8" s="120"/>
      <c r="D8" s="120"/>
      <c r="E8" s="121"/>
      <c r="F8" s="120" t="s">
        <v>31</v>
      </c>
      <c r="G8" s="120"/>
      <c r="H8" s="120"/>
      <c r="I8" s="120"/>
      <c r="J8" s="121"/>
    </row>
    <row r="9" spans="1:11" ht="15.75" x14ac:dyDescent="0.25">
      <c r="B9" s="125" t="s">
        <v>32</v>
      </c>
      <c r="C9" s="126"/>
      <c r="D9" s="126"/>
      <c r="E9" s="127"/>
      <c r="F9" s="128">
        <v>23783574</v>
      </c>
      <c r="G9" s="128"/>
      <c r="H9" s="128"/>
      <c r="I9" s="128"/>
      <c r="J9" s="129"/>
    </row>
    <row r="10" spans="1:11" ht="15.75" x14ac:dyDescent="0.25">
      <c r="B10" s="130" t="s">
        <v>33</v>
      </c>
      <c r="C10" s="131"/>
      <c r="D10" s="131"/>
      <c r="E10" s="132"/>
      <c r="F10" s="131" t="s">
        <v>34</v>
      </c>
      <c r="G10" s="131"/>
      <c r="H10" s="131"/>
      <c r="I10" s="131"/>
      <c r="J10" s="132"/>
    </row>
    <row r="11" spans="1:11" ht="15.75" x14ac:dyDescent="0.25">
      <c r="B11" s="125" t="s">
        <v>35</v>
      </c>
      <c r="C11" s="126"/>
      <c r="D11" s="126"/>
      <c r="E11" s="127"/>
      <c r="F11" s="126" t="s">
        <v>36</v>
      </c>
      <c r="G11" s="126"/>
      <c r="H11" s="126"/>
      <c r="I11" s="126"/>
      <c r="J11" s="127"/>
    </row>
    <row r="12" spans="1:11" ht="15.75" x14ac:dyDescent="0.25">
      <c r="B12" s="130" t="s">
        <v>37</v>
      </c>
      <c r="C12" s="136"/>
      <c r="D12" s="137" t="s">
        <v>38</v>
      </c>
      <c r="E12" s="132"/>
      <c r="F12" s="131" t="s">
        <v>39</v>
      </c>
      <c r="G12" s="131"/>
      <c r="H12" s="131"/>
      <c r="I12" s="131"/>
      <c r="J12" s="132"/>
    </row>
    <row r="13" spans="1:11" ht="15.75" x14ac:dyDescent="0.25">
      <c r="B13" s="125"/>
      <c r="C13" s="138"/>
      <c r="D13" s="139" t="s">
        <v>40</v>
      </c>
      <c r="E13" s="127"/>
      <c r="F13" s="126"/>
      <c r="G13" s="126"/>
      <c r="H13" s="126"/>
      <c r="I13" s="126"/>
      <c r="J13" s="127"/>
    </row>
    <row r="14" spans="1:11" ht="15.75" x14ac:dyDescent="0.25">
      <c r="B14" s="130" t="s">
        <v>41</v>
      </c>
      <c r="C14" s="131"/>
      <c r="D14" s="131"/>
      <c r="E14" s="132"/>
      <c r="F14" s="131" t="s">
        <v>42</v>
      </c>
      <c r="G14" s="131"/>
      <c r="H14" s="131"/>
      <c r="I14" s="131"/>
      <c r="J14" s="132"/>
    </row>
    <row r="15" spans="1:11" ht="15.75" x14ac:dyDescent="0.25">
      <c r="B15" s="13"/>
      <c r="C15" s="14"/>
      <c r="D15" s="14"/>
      <c r="E15" s="15"/>
      <c r="F15" s="140"/>
      <c r="G15" s="140"/>
      <c r="H15" s="140"/>
      <c r="I15" s="140"/>
      <c r="J15" s="141"/>
    </row>
    <row r="17" spans="2:10" ht="15.75" x14ac:dyDescent="0.25">
      <c r="B17" s="124" t="s">
        <v>43</v>
      </c>
      <c r="C17" s="124"/>
      <c r="D17" s="124"/>
      <c r="E17" s="124"/>
      <c r="F17" s="54"/>
      <c r="G17" s="54"/>
      <c r="H17" s="54"/>
      <c r="I17" s="54"/>
      <c r="J17" s="54"/>
    </row>
    <row r="18" spans="2:10" ht="15.75" x14ac:dyDescent="0.25">
      <c r="B18" s="16"/>
      <c r="C18" s="16"/>
      <c r="D18" s="16"/>
      <c r="E18" s="16"/>
    </row>
    <row r="19" spans="2:10" x14ac:dyDescent="0.25">
      <c r="B19" s="17" t="s">
        <v>44</v>
      </c>
      <c r="C19" s="18"/>
      <c r="E19" s="17" t="s">
        <v>45</v>
      </c>
      <c r="F19" s="18"/>
      <c r="G19" s="18"/>
      <c r="H19" s="18"/>
      <c r="I19" s="19">
        <v>5</v>
      </c>
      <c r="J19" s="19"/>
    </row>
    <row r="20" spans="2:10" x14ac:dyDescent="0.25">
      <c r="E20" s="20"/>
      <c r="F20" s="21"/>
      <c r="G20" s="21"/>
      <c r="H20" s="21"/>
      <c r="I20" s="21"/>
      <c r="J20" s="22"/>
    </row>
    <row r="21" spans="2:10" x14ac:dyDescent="0.25">
      <c r="E21" s="23"/>
      <c r="F21" s="24" t="s">
        <v>46</v>
      </c>
      <c r="G21" s="24" t="s">
        <v>47</v>
      </c>
      <c r="H21" s="24" t="s">
        <v>48</v>
      </c>
      <c r="I21" s="142" t="s">
        <v>49</v>
      </c>
      <c r="J21" s="143"/>
    </row>
    <row r="22" spans="2:10" x14ac:dyDescent="0.25">
      <c r="E22" s="25" t="s">
        <v>14</v>
      </c>
      <c r="F22" s="133">
        <v>45190</v>
      </c>
      <c r="G22" s="134"/>
      <c r="H22" s="135"/>
      <c r="I22" s="19">
        <v>1</v>
      </c>
      <c r="J22" s="6"/>
    </row>
    <row r="23" spans="2:10" x14ac:dyDescent="0.25">
      <c r="E23" s="25" t="s">
        <v>15</v>
      </c>
      <c r="F23" s="133">
        <v>45190</v>
      </c>
      <c r="G23" s="134"/>
      <c r="H23" s="135"/>
      <c r="I23" s="145" t="s">
        <v>50</v>
      </c>
      <c r="J23" s="146">
        <f>IFERROR(NETWORKDAYS.INTL(F22,F23,IF(I22=1,1,11)),"Datos no válidos")</f>
        <v>1</v>
      </c>
    </row>
    <row r="24" spans="2:10" x14ac:dyDescent="0.25">
      <c r="E24" s="26"/>
      <c r="F24" s="24" t="s">
        <v>46</v>
      </c>
      <c r="G24" s="24" t="s">
        <v>47</v>
      </c>
      <c r="H24" s="24" t="s">
        <v>48</v>
      </c>
      <c r="I24" s="145"/>
      <c r="J24" s="146"/>
    </row>
    <row r="25" spans="2:10" x14ac:dyDescent="0.25">
      <c r="E25" s="25" t="s">
        <v>51</v>
      </c>
      <c r="F25" s="133">
        <v>45191</v>
      </c>
      <c r="G25" s="134"/>
      <c r="H25" s="135"/>
      <c r="I25" s="145"/>
      <c r="J25" s="146"/>
    </row>
    <row r="26" spans="2:10" x14ac:dyDescent="0.25">
      <c r="E26" s="27"/>
      <c r="F26" s="28"/>
      <c r="G26" s="28"/>
      <c r="H26" s="28"/>
      <c r="I26" s="28"/>
      <c r="J26" s="29"/>
    </row>
    <row r="28" spans="2:10" x14ac:dyDescent="0.25">
      <c r="B28" s="147" t="s">
        <v>52</v>
      </c>
      <c r="C28" s="147"/>
      <c r="D28" s="147"/>
      <c r="E28" s="147"/>
      <c r="F28" s="147"/>
      <c r="G28" s="147"/>
      <c r="H28" s="147"/>
      <c r="I28" s="30"/>
      <c r="J28" s="30"/>
    </row>
    <row r="29" spans="2:10" x14ac:dyDescent="0.25">
      <c r="B29" s="148"/>
      <c r="C29" s="149"/>
      <c r="D29" s="149"/>
      <c r="E29" s="149"/>
      <c r="F29" s="149"/>
      <c r="G29" s="149"/>
      <c r="H29" s="149"/>
      <c r="I29" s="149"/>
      <c r="J29" s="150"/>
    </row>
    <row r="30" spans="2:10" x14ac:dyDescent="0.25">
      <c r="B30" s="151" t="s">
        <v>107</v>
      </c>
      <c r="C30" s="152"/>
      <c r="D30" s="152"/>
      <c r="E30" s="152"/>
      <c r="F30" s="152"/>
      <c r="G30" s="152"/>
      <c r="H30" s="152"/>
      <c r="I30" s="152"/>
      <c r="J30" s="153"/>
    </row>
    <row r="31" spans="2:10" x14ac:dyDescent="0.25">
      <c r="B31" s="151" t="s">
        <v>108</v>
      </c>
      <c r="C31" s="152"/>
      <c r="D31" s="152"/>
      <c r="E31" s="152"/>
      <c r="F31" s="152"/>
      <c r="G31" s="152"/>
      <c r="H31" s="152"/>
      <c r="I31" s="152"/>
      <c r="J31" s="153"/>
    </row>
    <row r="32" spans="2:10" x14ac:dyDescent="0.25">
      <c r="B32" s="151"/>
      <c r="C32" s="152"/>
      <c r="D32" s="152"/>
      <c r="E32" s="152"/>
      <c r="F32" s="152"/>
      <c r="G32" s="152"/>
      <c r="H32" s="152"/>
      <c r="I32" s="152"/>
      <c r="J32" s="153"/>
    </row>
    <row r="33" spans="2:10" x14ac:dyDescent="0.25">
      <c r="B33" s="151"/>
      <c r="C33" s="152"/>
      <c r="D33" s="152"/>
      <c r="E33" s="152"/>
      <c r="F33" s="152"/>
      <c r="G33" s="152"/>
      <c r="H33" s="152"/>
      <c r="I33" s="152"/>
      <c r="J33" s="153"/>
    </row>
    <row r="34" spans="2:10" x14ac:dyDescent="0.25">
      <c r="B34" s="154"/>
      <c r="C34" s="155"/>
      <c r="D34" s="155"/>
      <c r="E34" s="155"/>
      <c r="F34" s="155"/>
      <c r="G34" s="155"/>
      <c r="H34" s="155"/>
      <c r="I34" s="155"/>
      <c r="J34" s="156"/>
    </row>
    <row r="36" spans="2:10" ht="15.75" x14ac:dyDescent="0.25">
      <c r="B36" s="144" t="s">
        <v>53</v>
      </c>
      <c r="C36" s="144"/>
      <c r="D36" s="144"/>
      <c r="E36" s="144"/>
    </row>
    <row r="37" spans="2:10" x14ac:dyDescent="0.25">
      <c r="B37" s="31"/>
    </row>
    <row r="38" spans="2:10" x14ac:dyDescent="0.25">
      <c r="B38" s="159" t="s">
        <v>54</v>
      </c>
      <c r="C38" s="160"/>
      <c r="D38" s="161"/>
      <c r="F38" s="159" t="s">
        <v>54</v>
      </c>
      <c r="G38" s="160"/>
      <c r="H38" s="160"/>
      <c r="I38" s="160"/>
      <c r="J38" s="161"/>
    </row>
    <row r="39" spans="2:10" x14ac:dyDescent="0.25">
      <c r="B39" s="162"/>
      <c r="C39" s="163"/>
      <c r="D39" s="164"/>
      <c r="F39" s="162"/>
      <c r="G39" s="163"/>
      <c r="H39" s="163"/>
      <c r="I39" s="163"/>
      <c r="J39" s="164"/>
    </row>
    <row r="40" spans="2:10" x14ac:dyDescent="0.25">
      <c r="B40" s="162"/>
      <c r="C40" s="163"/>
      <c r="D40" s="164"/>
      <c r="F40" s="165"/>
      <c r="G40" s="166"/>
      <c r="H40" s="166"/>
      <c r="I40" s="166"/>
      <c r="J40" s="167"/>
    </row>
    <row r="41" spans="2:10" ht="15.75" x14ac:dyDescent="0.25">
      <c r="B41" s="68" t="s">
        <v>55</v>
      </c>
      <c r="C41" s="168"/>
      <c r="D41" s="169"/>
      <c r="F41" s="170" t="s">
        <v>55</v>
      </c>
      <c r="G41" s="171"/>
      <c r="H41" s="172"/>
      <c r="I41" s="173"/>
      <c r="J41" s="174"/>
    </row>
    <row r="42" spans="2:10" x14ac:dyDescent="0.25">
      <c r="B42" s="157" t="s">
        <v>56</v>
      </c>
      <c r="C42" s="157"/>
      <c r="D42" s="157"/>
      <c r="F42" s="158" t="s">
        <v>57</v>
      </c>
      <c r="G42" s="158"/>
      <c r="H42" s="158"/>
      <c r="I42" s="158"/>
      <c r="J42" s="158"/>
    </row>
    <row r="44" spans="2:10" x14ac:dyDescent="0.25">
      <c r="B44" s="159" t="s">
        <v>54</v>
      </c>
      <c r="C44" s="160"/>
      <c r="D44" s="161"/>
      <c r="F44" s="159" t="s">
        <v>54</v>
      </c>
      <c r="G44" s="160"/>
      <c r="H44" s="160"/>
      <c r="I44" s="160"/>
      <c r="J44" s="161"/>
    </row>
    <row r="45" spans="2:10" x14ac:dyDescent="0.25">
      <c r="B45" s="162"/>
      <c r="C45" s="163"/>
      <c r="D45" s="164"/>
      <c r="F45" s="162"/>
      <c r="G45" s="163"/>
      <c r="H45" s="163"/>
      <c r="I45" s="163"/>
      <c r="J45" s="164"/>
    </row>
    <row r="46" spans="2:10" x14ac:dyDescent="0.25">
      <c r="B46" s="165"/>
      <c r="C46" s="166"/>
      <c r="D46" s="167"/>
      <c r="F46" s="165"/>
      <c r="G46" s="166"/>
      <c r="H46" s="166"/>
      <c r="I46" s="166"/>
      <c r="J46" s="167"/>
    </row>
    <row r="47" spans="2:10" ht="15.75" x14ac:dyDescent="0.25">
      <c r="B47" s="32" t="s">
        <v>55</v>
      </c>
      <c r="C47" s="175"/>
      <c r="D47" s="175"/>
      <c r="F47" s="170" t="s">
        <v>55</v>
      </c>
      <c r="G47" s="171"/>
      <c r="H47" s="172"/>
      <c r="I47" s="175"/>
      <c r="J47" s="175"/>
    </row>
    <row r="48" spans="2:10" x14ac:dyDescent="0.25">
      <c r="B48" s="157" t="s">
        <v>58</v>
      </c>
      <c r="C48" s="157"/>
      <c r="D48" s="157"/>
      <c r="F48" s="158" t="s">
        <v>59</v>
      </c>
      <c r="G48" s="158"/>
      <c r="H48" s="158"/>
      <c r="I48" s="158"/>
      <c r="J48" s="158"/>
    </row>
  </sheetData>
  <mergeCells count="51">
    <mergeCell ref="B48:D48"/>
    <mergeCell ref="F48:J48"/>
    <mergeCell ref="B38:D40"/>
    <mergeCell ref="F38:J40"/>
    <mergeCell ref="C41:D41"/>
    <mergeCell ref="F41:H41"/>
    <mergeCell ref="I41:J41"/>
    <mergeCell ref="B42:D42"/>
    <mergeCell ref="F42:J42"/>
    <mergeCell ref="B44:D46"/>
    <mergeCell ref="F44:J46"/>
    <mergeCell ref="C47:D47"/>
    <mergeCell ref="F47:H47"/>
    <mergeCell ref="I47:J47"/>
    <mergeCell ref="B36:E36"/>
    <mergeCell ref="F23:H23"/>
    <mergeCell ref="I23:I25"/>
    <mergeCell ref="J23:J25"/>
    <mergeCell ref="F25:H25"/>
    <mergeCell ref="B28:H28"/>
    <mergeCell ref="B29:J29"/>
    <mergeCell ref="B30:J30"/>
    <mergeCell ref="B31:J31"/>
    <mergeCell ref="B32:J32"/>
    <mergeCell ref="B33:J33"/>
    <mergeCell ref="B34:J34"/>
    <mergeCell ref="F22:H22"/>
    <mergeCell ref="B12:C12"/>
    <mergeCell ref="D12:E12"/>
    <mergeCell ref="F12:J12"/>
    <mergeCell ref="B13:C13"/>
    <mergeCell ref="D13:E13"/>
    <mergeCell ref="F13:J13"/>
    <mergeCell ref="B14:E14"/>
    <mergeCell ref="F14:J14"/>
    <mergeCell ref="F15:J15"/>
    <mergeCell ref="B17:E17"/>
    <mergeCell ref="I21:J21"/>
    <mergeCell ref="B9:E9"/>
    <mergeCell ref="F9:J9"/>
    <mergeCell ref="B10:E10"/>
    <mergeCell ref="F10:J10"/>
    <mergeCell ref="B11:E11"/>
    <mergeCell ref="F11:J11"/>
    <mergeCell ref="B8:E8"/>
    <mergeCell ref="F8:J8"/>
    <mergeCell ref="B1:D3"/>
    <mergeCell ref="E1:J1"/>
    <mergeCell ref="E2:J2"/>
    <mergeCell ref="E3:J3"/>
    <mergeCell ref="B6:E6"/>
  </mergeCells>
  <conditionalFormatting sqref="D26">
    <cfRule type="iconSet" priority="1">
      <iconSet iconSet="3Symbols">
        <cfvo type="percent" val="0"/>
        <cfvo type="percent" val="33"/>
        <cfvo type="percent" val="67"/>
      </iconSet>
    </cfRule>
  </conditionalFormatting>
  <conditionalFormatting sqref="E26">
    <cfRule type="containsText" dxfId="4" priority="2" operator="containsText" text="superan">
      <formula>NOT(ISERROR(SEARCH("superan",E26)))</formula>
    </cfRule>
    <cfRule type="containsText" dxfId="3" priority="3" operator="containsText" text="están">
      <formula>NOT(ISERROR(SEARCH("están",E26)))</formula>
    </cfRule>
  </conditionalFormatting>
  <dataValidations count="3">
    <dataValidation type="date" errorStyle="information" allowBlank="1" showInputMessage="1" showErrorMessage="1" errorTitle="Sólo fechas" error="Introducir en la celda fecha en formato DD/MM/AAAA" promptTitle="Ingresar fecha" prompt="DD/MM/AAAA" sqref="F15:J15" xr:uid="{00000000-0002-0000-0100-000000000000}">
      <formula1>1</formula1>
      <formula2>402133</formula2>
    </dataValidation>
    <dataValidation type="date" errorStyle="information" allowBlank="1" showInputMessage="1" showErrorMessage="1" errorTitle="Formato de fecha" error="Introducir formato de fecha DD/MM/AAAA" promptTitle="Formato de fecha" prompt="DD/MM/AAAA" sqref="F22:F23" xr:uid="{00000000-0002-0000-0100-000001000000}">
      <formula1>1</formula1>
      <formula2>402133</formula2>
    </dataValidation>
    <dataValidation type="date" errorStyle="information" allowBlank="1" showInputMessage="1" showErrorMessage="1" errorTitle="Formato de Fecha" error="Introducir formato de fecha DD/MM/AAAA" promptTitle="Formato de fecha" prompt="DD/MM/AAAA" sqref="F25" xr:uid="{00000000-0002-0000-0100-000002000000}">
      <formula1>1</formula1>
      <formula2>401769</formula2>
    </dataValidation>
  </dataValidations>
  <pageMargins left="0.55000000000000004" right="0.70866141732283472" top="0.74803149606299213" bottom="0.74803149606299213" header="0.31496062992125984" footer="0.31496062992125984"/>
  <pageSetup paperSize="9" scale="8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Fijo">
                <anchor moveWithCells="1">
                  <from>
                    <xdr:col>3</xdr:col>
                    <xdr:colOff>257175</xdr:colOff>
                    <xdr:row>13</xdr:row>
                    <xdr:rowOff>190500</xdr:rowOff>
                  </from>
                  <to>
                    <xdr:col>4</xdr:col>
                    <xdr:colOff>438150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Fijo">
                <anchor moveWithCells="1">
                  <from>
                    <xdr:col>1</xdr:col>
                    <xdr:colOff>466725</xdr:colOff>
                    <xdr:row>13</xdr:row>
                    <xdr:rowOff>180975</xdr:rowOff>
                  </from>
                  <to>
                    <xdr:col>2</xdr:col>
                    <xdr:colOff>295275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200025</xdr:colOff>
                    <xdr:row>20</xdr:row>
                    <xdr:rowOff>161925</xdr:rowOff>
                  </from>
                  <to>
                    <xdr:col>9</xdr:col>
                    <xdr:colOff>76200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161925</xdr:rowOff>
                  </from>
                  <to>
                    <xdr:col>10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1</xdr:col>
                    <xdr:colOff>9525</xdr:colOff>
                    <xdr:row>18</xdr:row>
                    <xdr:rowOff>190500</xdr:rowOff>
                  </from>
                  <to>
                    <xdr:col>3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</xdr:col>
                    <xdr:colOff>219075</xdr:colOff>
                    <xdr:row>19</xdr:row>
                    <xdr:rowOff>104775</xdr:rowOff>
                  </from>
                  <to>
                    <xdr:col>2</xdr:col>
                    <xdr:colOff>552450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1</xdr:col>
                    <xdr:colOff>219075</xdr:colOff>
                    <xdr:row>20</xdr:row>
                    <xdr:rowOff>180975</xdr:rowOff>
                  </from>
                  <to>
                    <xdr:col>2</xdr:col>
                    <xdr:colOff>552450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85725</xdr:rowOff>
                  </from>
                  <to>
                    <xdr:col>2</xdr:col>
                    <xdr:colOff>561975</xdr:colOff>
                    <xdr:row>23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workbookViewId="0">
      <selection activeCell="L9" sqref="L9"/>
    </sheetView>
  </sheetViews>
  <sheetFormatPr defaultColWidth="11.42578125" defaultRowHeight="15" x14ac:dyDescent="0.25"/>
  <cols>
    <col min="2" max="2" width="17" customWidth="1"/>
    <col min="3" max="3" width="14.140625" customWidth="1"/>
    <col min="4" max="4" width="12.140625" customWidth="1"/>
    <col min="5" max="6" width="16.85546875" customWidth="1"/>
    <col min="7" max="7" width="12.85546875" customWidth="1"/>
    <col min="8" max="8" width="16.42578125" customWidth="1"/>
    <col min="9" max="9" width="12.140625" customWidth="1"/>
  </cols>
  <sheetData>
    <row r="1" spans="1:10" ht="27.75" x14ac:dyDescent="0.25">
      <c r="B1" s="70"/>
      <c r="C1" s="70"/>
      <c r="D1" s="70"/>
      <c r="E1" s="70"/>
      <c r="F1" s="53" t="s">
        <v>62</v>
      </c>
      <c r="G1" s="54"/>
      <c r="H1" s="54"/>
      <c r="I1" s="54"/>
    </row>
    <row r="2" spans="1:10" ht="27.75" x14ac:dyDescent="0.25">
      <c r="B2" s="70"/>
      <c r="C2" s="70"/>
      <c r="D2" s="70"/>
      <c r="E2" s="70"/>
      <c r="F2" s="36"/>
    </row>
    <row r="3" spans="1:10" x14ac:dyDescent="0.25">
      <c r="A3" s="37"/>
      <c r="B3" s="38" t="s">
        <v>63</v>
      </c>
      <c r="C3" s="39"/>
      <c r="D3" s="39"/>
      <c r="E3" s="39"/>
      <c r="F3" s="39"/>
      <c r="G3" s="39"/>
      <c r="H3" s="39"/>
      <c r="I3" s="39"/>
      <c r="J3" s="37"/>
    </row>
    <row r="5" spans="1:10" ht="16.5" x14ac:dyDescent="0.25">
      <c r="A5" s="40"/>
      <c r="B5" s="63" t="s">
        <v>64</v>
      </c>
      <c r="C5" s="64" t="s">
        <v>106</v>
      </c>
      <c r="D5" s="64"/>
      <c r="E5" s="64"/>
      <c r="F5" s="64"/>
      <c r="G5" s="63" t="s">
        <v>65</v>
      </c>
      <c r="H5" s="65">
        <v>2023</v>
      </c>
      <c r="I5" s="66">
        <f>+EOMONTH(DATE($H$5,$I$6,1),0)</f>
        <v>44926</v>
      </c>
      <c r="J5" s="40"/>
    </row>
    <row r="6" spans="1:10" ht="16.5" x14ac:dyDescent="0.25">
      <c r="A6" s="40"/>
      <c r="B6" s="63" t="s">
        <v>66</v>
      </c>
      <c r="C6" s="177" t="s">
        <v>87</v>
      </c>
      <c r="D6" s="177"/>
      <c r="E6" s="177"/>
      <c r="F6" s="64"/>
      <c r="G6" s="63" t="s">
        <v>67</v>
      </c>
      <c r="H6" s="65" t="s">
        <v>68</v>
      </c>
      <c r="I6" s="67"/>
      <c r="J6" s="40"/>
    </row>
    <row r="7" spans="1:10" ht="16.5" x14ac:dyDescent="0.25">
      <c r="A7" s="40"/>
      <c r="B7" s="63" t="s">
        <v>69</v>
      </c>
      <c r="C7" s="176" t="str">
        <f>+IFERROR(VLOOKUP($C$6,[1]!empleado[#Data],2,FALSE),"")</f>
        <v/>
      </c>
      <c r="D7" s="176"/>
      <c r="E7" s="64"/>
      <c r="F7" s="64"/>
      <c r="G7" s="63" t="s">
        <v>70</v>
      </c>
      <c r="H7" s="178"/>
      <c r="I7" s="178"/>
      <c r="J7" s="40"/>
    </row>
    <row r="8" spans="1:10" ht="16.5" x14ac:dyDescent="0.25">
      <c r="A8" s="40"/>
      <c r="B8" s="63" t="s">
        <v>71</v>
      </c>
      <c r="C8" s="64"/>
      <c r="D8" s="64"/>
      <c r="E8" s="64"/>
      <c r="F8" s="64"/>
      <c r="G8" s="63"/>
      <c r="H8" s="176"/>
      <c r="I8" s="176"/>
      <c r="J8" s="40"/>
    </row>
    <row r="9" spans="1:10" ht="16.5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x14ac:dyDescent="0.25">
      <c r="A10" s="37"/>
      <c r="B10" s="62" t="s">
        <v>72</v>
      </c>
      <c r="C10" s="55"/>
      <c r="D10" s="55" t="s">
        <v>73</v>
      </c>
      <c r="E10" s="55" t="s">
        <v>74</v>
      </c>
      <c r="F10" s="55" t="s">
        <v>75</v>
      </c>
      <c r="G10" s="55" t="s">
        <v>76</v>
      </c>
      <c r="H10" s="55" t="s">
        <v>77</v>
      </c>
      <c r="I10" s="56" t="s">
        <v>78</v>
      </c>
      <c r="J10" s="56" t="s">
        <v>79</v>
      </c>
    </row>
    <row r="11" spans="1:10" ht="16.5" x14ac:dyDescent="0.25">
      <c r="A11" s="41"/>
      <c r="B11" s="42">
        <v>45140</v>
      </c>
      <c r="C11" s="43" t="str">
        <f>+IFERROR(PROPER(TEXT(B11,"dddd")),"")</f>
        <v>Miércoles</v>
      </c>
      <c r="D11" s="44"/>
      <c r="E11" s="45">
        <v>0.3125</v>
      </c>
      <c r="F11" s="45">
        <v>0.72916666666666663</v>
      </c>
      <c r="G11" s="46">
        <f>IF(F11-E11&lt;0,F11-E11+24,F11-E11)</f>
        <v>0.41666666666666663</v>
      </c>
      <c r="H11" s="47">
        <f>(HOUR(G11)*60+(MINUTE(G11)))</f>
        <v>600</v>
      </c>
      <c r="I11" s="44">
        <f t="shared" ref="I11:I41" si="0">H11/60</f>
        <v>10</v>
      </c>
      <c r="J11" s="44">
        <f>IF(H11&gt;488,QUOTIENT(H11-488,60),0)</f>
        <v>1</v>
      </c>
    </row>
    <row r="12" spans="1:10" ht="16.5" x14ac:dyDescent="0.25">
      <c r="A12" s="41"/>
      <c r="B12" s="42">
        <v>45141</v>
      </c>
      <c r="C12" s="43" t="str">
        <f t="shared" ref="C12:C41" si="1">+IFERROR(PROPER(TEXT(B12,"dddd")),"")</f>
        <v>Jueves</v>
      </c>
      <c r="D12" s="44"/>
      <c r="E12" s="45">
        <v>0.3125</v>
      </c>
      <c r="F12" s="45">
        <v>0.72916666666666663</v>
      </c>
      <c r="G12" s="46">
        <f>IF(F12-E12&lt;0,F12-E12+24,F12-E12)</f>
        <v>0.41666666666666663</v>
      </c>
      <c r="H12" s="47">
        <f>(HOUR(G12)*60+(MINUTE(G12)))</f>
        <v>600</v>
      </c>
      <c r="I12" s="44">
        <f t="shared" si="0"/>
        <v>10</v>
      </c>
      <c r="J12" s="44">
        <f>IF(H12&gt;488,QUOTIENT(H12-488,60),0)</f>
        <v>1</v>
      </c>
    </row>
    <row r="13" spans="1:10" ht="16.5" x14ac:dyDescent="0.25">
      <c r="A13" s="41"/>
      <c r="B13" s="42">
        <v>45142</v>
      </c>
      <c r="C13" s="43" t="str">
        <f t="shared" si="1"/>
        <v>Viernes</v>
      </c>
      <c r="D13" s="44"/>
      <c r="E13" s="45"/>
      <c r="F13" s="45"/>
      <c r="G13" s="46" t="str">
        <f t="shared" ref="G13:G41" si="2">+IF(AND(E13&lt;&gt;"",F13&lt;&gt;""),F13-E13,"")</f>
        <v/>
      </c>
      <c r="H13" s="46"/>
      <c r="I13" s="44">
        <f t="shared" si="0"/>
        <v>0</v>
      </c>
      <c r="J13" s="44">
        <f t="shared" ref="J13:J41" si="3">IF(H13&gt;480,QUOTIENT(H13-480,60),0)</f>
        <v>0</v>
      </c>
    </row>
    <row r="14" spans="1:10" ht="16.5" x14ac:dyDescent="0.25">
      <c r="A14" s="41"/>
      <c r="B14" s="42">
        <v>45143</v>
      </c>
      <c r="C14" s="43" t="str">
        <f t="shared" si="1"/>
        <v>Sábado</v>
      </c>
      <c r="D14" s="44"/>
      <c r="E14" s="45"/>
      <c r="F14" s="45"/>
      <c r="G14" s="46" t="str">
        <f t="shared" si="2"/>
        <v/>
      </c>
      <c r="H14" s="46"/>
      <c r="I14" s="44">
        <f t="shared" si="0"/>
        <v>0</v>
      </c>
      <c r="J14" s="44">
        <f t="shared" si="3"/>
        <v>0</v>
      </c>
    </row>
    <row r="15" spans="1:10" ht="16.5" x14ac:dyDescent="0.25">
      <c r="A15" s="41"/>
      <c r="B15" s="42">
        <v>45144</v>
      </c>
      <c r="C15" s="43" t="str">
        <f t="shared" si="1"/>
        <v>Domingo</v>
      </c>
      <c r="D15" s="44"/>
      <c r="E15" s="45"/>
      <c r="F15" s="45"/>
      <c r="G15" s="46" t="str">
        <f t="shared" si="2"/>
        <v/>
      </c>
      <c r="H15" s="46"/>
      <c r="I15" s="44">
        <f t="shared" si="0"/>
        <v>0</v>
      </c>
      <c r="J15" s="44">
        <f t="shared" si="3"/>
        <v>0</v>
      </c>
    </row>
    <row r="16" spans="1:10" ht="16.5" x14ac:dyDescent="0.25">
      <c r="A16" s="41"/>
      <c r="B16" s="42">
        <v>45145</v>
      </c>
      <c r="C16" s="43" t="str">
        <f t="shared" si="1"/>
        <v>Lunes</v>
      </c>
      <c r="D16" s="44"/>
      <c r="E16" s="45"/>
      <c r="F16" s="45"/>
      <c r="G16" s="46" t="str">
        <f t="shared" si="2"/>
        <v/>
      </c>
      <c r="H16" s="46"/>
      <c r="I16" s="44">
        <f t="shared" si="0"/>
        <v>0</v>
      </c>
      <c r="J16" s="44">
        <f t="shared" si="3"/>
        <v>0</v>
      </c>
    </row>
    <row r="17" spans="1:10" ht="16.5" x14ac:dyDescent="0.25">
      <c r="A17" s="41"/>
      <c r="B17" s="42">
        <v>45146</v>
      </c>
      <c r="C17" s="43" t="str">
        <f t="shared" si="1"/>
        <v>Martes</v>
      </c>
      <c r="D17" s="44"/>
      <c r="E17" s="45"/>
      <c r="F17" s="45"/>
      <c r="G17" s="46" t="str">
        <f t="shared" si="2"/>
        <v/>
      </c>
      <c r="H17" s="46"/>
      <c r="I17" s="44">
        <f t="shared" si="0"/>
        <v>0</v>
      </c>
      <c r="J17" s="44">
        <f t="shared" si="3"/>
        <v>0</v>
      </c>
    </row>
    <row r="18" spans="1:10" ht="16.5" x14ac:dyDescent="0.25">
      <c r="A18" s="41"/>
      <c r="B18" s="42">
        <v>45147</v>
      </c>
      <c r="C18" s="43" t="str">
        <f t="shared" si="1"/>
        <v>Miércoles</v>
      </c>
      <c r="D18" s="44"/>
      <c r="E18" s="45"/>
      <c r="F18" s="45"/>
      <c r="G18" s="46" t="str">
        <f t="shared" si="2"/>
        <v/>
      </c>
      <c r="H18" s="46"/>
      <c r="I18" s="44">
        <f t="shared" si="0"/>
        <v>0</v>
      </c>
      <c r="J18" s="44">
        <f t="shared" si="3"/>
        <v>0</v>
      </c>
    </row>
    <row r="19" spans="1:10" ht="16.5" x14ac:dyDescent="0.25">
      <c r="A19" s="41"/>
      <c r="B19" s="42">
        <v>45148</v>
      </c>
      <c r="C19" s="43" t="str">
        <f t="shared" si="1"/>
        <v>Jueves</v>
      </c>
      <c r="D19" s="44"/>
      <c r="E19" s="45"/>
      <c r="F19" s="45"/>
      <c r="G19" s="46" t="str">
        <f t="shared" si="2"/>
        <v/>
      </c>
      <c r="H19" s="46"/>
      <c r="I19" s="44">
        <f t="shared" si="0"/>
        <v>0</v>
      </c>
      <c r="J19" s="44">
        <f t="shared" si="3"/>
        <v>0</v>
      </c>
    </row>
    <row r="20" spans="1:10" ht="16.5" x14ac:dyDescent="0.25">
      <c r="A20" s="41"/>
      <c r="B20" s="42">
        <v>45149</v>
      </c>
      <c r="C20" s="43" t="str">
        <f t="shared" si="1"/>
        <v>Viernes</v>
      </c>
      <c r="D20" s="44"/>
      <c r="E20" s="45"/>
      <c r="F20" s="45"/>
      <c r="G20" s="46" t="str">
        <f t="shared" si="2"/>
        <v/>
      </c>
      <c r="H20" s="46"/>
      <c r="I20" s="44">
        <f t="shared" si="0"/>
        <v>0</v>
      </c>
      <c r="J20" s="44">
        <f t="shared" si="3"/>
        <v>0</v>
      </c>
    </row>
    <row r="21" spans="1:10" ht="16.5" x14ac:dyDescent="0.25">
      <c r="A21" s="41"/>
      <c r="B21" s="42">
        <v>45150</v>
      </c>
      <c r="C21" s="43" t="str">
        <f t="shared" si="1"/>
        <v>Sábado</v>
      </c>
      <c r="D21" s="44"/>
      <c r="E21" s="45"/>
      <c r="F21" s="45"/>
      <c r="G21" s="46" t="str">
        <f t="shared" si="2"/>
        <v/>
      </c>
      <c r="H21" s="46"/>
      <c r="I21" s="44">
        <f t="shared" si="0"/>
        <v>0</v>
      </c>
      <c r="J21" s="44">
        <f t="shared" si="3"/>
        <v>0</v>
      </c>
    </row>
    <row r="22" spans="1:10" ht="16.5" x14ac:dyDescent="0.25">
      <c r="A22" s="41"/>
      <c r="B22" s="42">
        <v>45151</v>
      </c>
      <c r="C22" s="43" t="str">
        <f t="shared" si="1"/>
        <v>Domingo</v>
      </c>
      <c r="D22" s="44"/>
      <c r="E22" s="45"/>
      <c r="F22" s="45"/>
      <c r="G22" s="46" t="str">
        <f t="shared" si="2"/>
        <v/>
      </c>
      <c r="H22" s="46"/>
      <c r="I22" s="44">
        <f t="shared" si="0"/>
        <v>0</v>
      </c>
      <c r="J22" s="44">
        <f t="shared" si="3"/>
        <v>0</v>
      </c>
    </row>
    <row r="23" spans="1:10" ht="16.5" x14ac:dyDescent="0.25">
      <c r="A23" s="41"/>
      <c r="B23" s="42">
        <v>45152</v>
      </c>
      <c r="C23" s="43" t="str">
        <f t="shared" si="1"/>
        <v>Lunes</v>
      </c>
      <c r="D23" s="44"/>
      <c r="E23" s="45"/>
      <c r="F23" s="45"/>
      <c r="G23" s="46" t="str">
        <f t="shared" si="2"/>
        <v/>
      </c>
      <c r="H23" s="46"/>
      <c r="I23" s="44">
        <f t="shared" si="0"/>
        <v>0</v>
      </c>
      <c r="J23" s="44">
        <f t="shared" si="3"/>
        <v>0</v>
      </c>
    </row>
    <row r="24" spans="1:10" ht="16.5" x14ac:dyDescent="0.25">
      <c r="A24" s="41"/>
      <c r="B24" s="42">
        <v>45153</v>
      </c>
      <c r="C24" s="43" t="str">
        <f t="shared" si="1"/>
        <v>Martes</v>
      </c>
      <c r="D24" s="44"/>
      <c r="E24" s="45"/>
      <c r="F24" s="45"/>
      <c r="G24" s="46" t="str">
        <f t="shared" si="2"/>
        <v/>
      </c>
      <c r="H24" s="46"/>
      <c r="I24" s="44">
        <f t="shared" si="0"/>
        <v>0</v>
      </c>
      <c r="J24" s="44">
        <f t="shared" si="3"/>
        <v>0</v>
      </c>
    </row>
    <row r="25" spans="1:10" ht="16.5" x14ac:dyDescent="0.25">
      <c r="A25" s="41"/>
      <c r="B25" s="42">
        <v>45154</v>
      </c>
      <c r="C25" s="43" t="str">
        <f t="shared" si="1"/>
        <v>Miércoles</v>
      </c>
      <c r="D25" s="44"/>
      <c r="E25" s="45"/>
      <c r="F25" s="45"/>
      <c r="G25" s="46" t="str">
        <f t="shared" si="2"/>
        <v/>
      </c>
      <c r="H25" s="46"/>
      <c r="I25" s="44">
        <f t="shared" si="0"/>
        <v>0</v>
      </c>
      <c r="J25" s="44">
        <f t="shared" si="3"/>
        <v>0</v>
      </c>
    </row>
    <row r="26" spans="1:10" ht="16.5" x14ac:dyDescent="0.25">
      <c r="A26" s="41"/>
      <c r="B26" s="42">
        <v>45155</v>
      </c>
      <c r="C26" s="43" t="str">
        <f t="shared" si="1"/>
        <v>Jueves</v>
      </c>
      <c r="D26" s="44"/>
      <c r="E26" s="45"/>
      <c r="F26" s="45"/>
      <c r="G26" s="46" t="str">
        <f t="shared" si="2"/>
        <v/>
      </c>
      <c r="H26" s="46"/>
      <c r="I26" s="44">
        <f t="shared" si="0"/>
        <v>0</v>
      </c>
      <c r="J26" s="44">
        <f t="shared" si="3"/>
        <v>0</v>
      </c>
    </row>
    <row r="27" spans="1:10" ht="16.5" x14ac:dyDescent="0.25">
      <c r="A27" s="41"/>
      <c r="B27" s="42">
        <v>45156</v>
      </c>
      <c r="C27" s="43" t="str">
        <f t="shared" si="1"/>
        <v>Viernes</v>
      </c>
      <c r="D27" s="44"/>
      <c r="E27" s="45"/>
      <c r="F27" s="45"/>
      <c r="G27" s="46" t="str">
        <f t="shared" si="2"/>
        <v/>
      </c>
      <c r="H27" s="46"/>
      <c r="I27" s="44">
        <f t="shared" si="0"/>
        <v>0</v>
      </c>
      <c r="J27" s="44">
        <f t="shared" si="3"/>
        <v>0</v>
      </c>
    </row>
    <row r="28" spans="1:10" ht="16.5" x14ac:dyDescent="0.25">
      <c r="A28" s="41"/>
      <c r="B28" s="42">
        <v>45157</v>
      </c>
      <c r="C28" s="43" t="str">
        <f t="shared" si="1"/>
        <v>Sábado</v>
      </c>
      <c r="D28" s="44"/>
      <c r="E28" s="45"/>
      <c r="F28" s="45"/>
      <c r="G28" s="46" t="str">
        <f t="shared" si="2"/>
        <v/>
      </c>
      <c r="H28" s="46"/>
      <c r="I28" s="44">
        <f t="shared" si="0"/>
        <v>0</v>
      </c>
      <c r="J28" s="44">
        <f t="shared" si="3"/>
        <v>0</v>
      </c>
    </row>
    <row r="29" spans="1:10" ht="16.5" x14ac:dyDescent="0.25">
      <c r="A29" s="41"/>
      <c r="B29" s="42">
        <v>45158</v>
      </c>
      <c r="C29" s="43" t="str">
        <f t="shared" si="1"/>
        <v>Domingo</v>
      </c>
      <c r="D29" s="44"/>
      <c r="E29" s="45"/>
      <c r="F29" s="45"/>
      <c r="G29" s="46" t="str">
        <f t="shared" si="2"/>
        <v/>
      </c>
      <c r="H29" s="46"/>
      <c r="I29" s="44">
        <f t="shared" si="0"/>
        <v>0</v>
      </c>
      <c r="J29" s="44">
        <f t="shared" si="3"/>
        <v>0</v>
      </c>
    </row>
    <row r="30" spans="1:10" ht="16.5" x14ac:dyDescent="0.25">
      <c r="A30" s="41"/>
      <c r="B30" s="42">
        <v>45159</v>
      </c>
      <c r="C30" s="43" t="str">
        <f t="shared" si="1"/>
        <v>Lunes</v>
      </c>
      <c r="D30" s="44"/>
      <c r="E30" s="45"/>
      <c r="F30" s="45"/>
      <c r="G30" s="46" t="str">
        <f t="shared" si="2"/>
        <v/>
      </c>
      <c r="H30" s="46"/>
      <c r="I30" s="44">
        <f t="shared" si="0"/>
        <v>0</v>
      </c>
      <c r="J30" s="44">
        <f t="shared" si="3"/>
        <v>0</v>
      </c>
    </row>
    <row r="31" spans="1:10" ht="16.5" x14ac:dyDescent="0.25">
      <c r="A31" s="41"/>
      <c r="B31" s="42">
        <v>45160</v>
      </c>
      <c r="C31" s="43" t="str">
        <f t="shared" si="1"/>
        <v>Martes</v>
      </c>
      <c r="D31" s="44"/>
      <c r="E31" s="45"/>
      <c r="F31" s="45"/>
      <c r="G31" s="46" t="str">
        <f t="shared" si="2"/>
        <v/>
      </c>
      <c r="H31" s="46"/>
      <c r="I31" s="44">
        <f t="shared" si="0"/>
        <v>0</v>
      </c>
      <c r="J31" s="44">
        <f t="shared" si="3"/>
        <v>0</v>
      </c>
    </row>
    <row r="32" spans="1:10" ht="16.5" x14ac:dyDescent="0.25">
      <c r="A32" s="41"/>
      <c r="B32" s="42">
        <v>45161</v>
      </c>
      <c r="C32" s="43" t="str">
        <f t="shared" si="1"/>
        <v>Miércoles</v>
      </c>
      <c r="D32" s="44"/>
      <c r="E32" s="45"/>
      <c r="F32" s="45"/>
      <c r="G32" s="46" t="str">
        <f t="shared" si="2"/>
        <v/>
      </c>
      <c r="H32" s="46"/>
      <c r="I32" s="44">
        <f t="shared" si="0"/>
        <v>0</v>
      </c>
      <c r="J32" s="44">
        <f t="shared" si="3"/>
        <v>0</v>
      </c>
    </row>
    <row r="33" spans="1:10" ht="16.5" x14ac:dyDescent="0.25">
      <c r="A33" s="41"/>
      <c r="B33" s="42">
        <v>45162</v>
      </c>
      <c r="C33" s="43" t="str">
        <f t="shared" si="1"/>
        <v>Jueves</v>
      </c>
      <c r="D33" s="44"/>
      <c r="E33" s="45"/>
      <c r="F33" s="45"/>
      <c r="G33" s="46" t="str">
        <f t="shared" si="2"/>
        <v/>
      </c>
      <c r="H33" s="46"/>
      <c r="I33" s="44">
        <f t="shared" si="0"/>
        <v>0</v>
      </c>
      <c r="J33" s="44">
        <f t="shared" si="3"/>
        <v>0</v>
      </c>
    </row>
    <row r="34" spans="1:10" ht="16.5" x14ac:dyDescent="0.25">
      <c r="A34" s="41"/>
      <c r="B34" s="42">
        <v>45163</v>
      </c>
      <c r="C34" s="43" t="str">
        <f t="shared" si="1"/>
        <v>Viernes</v>
      </c>
      <c r="D34" s="44"/>
      <c r="E34" s="45"/>
      <c r="F34" s="45"/>
      <c r="G34" s="46" t="str">
        <f t="shared" si="2"/>
        <v/>
      </c>
      <c r="H34" s="46"/>
      <c r="I34" s="44">
        <f t="shared" si="0"/>
        <v>0</v>
      </c>
      <c r="J34" s="44">
        <f t="shared" si="3"/>
        <v>0</v>
      </c>
    </row>
    <row r="35" spans="1:10" ht="16.5" x14ac:dyDescent="0.25">
      <c r="A35" s="41"/>
      <c r="B35" s="42">
        <v>45164</v>
      </c>
      <c r="C35" s="43" t="str">
        <f t="shared" si="1"/>
        <v>Sábado</v>
      </c>
      <c r="D35" s="44"/>
      <c r="E35" s="45"/>
      <c r="F35" s="45"/>
      <c r="G35" s="46" t="str">
        <f t="shared" si="2"/>
        <v/>
      </c>
      <c r="H35" s="46"/>
      <c r="I35" s="44">
        <f t="shared" si="0"/>
        <v>0</v>
      </c>
      <c r="J35" s="44">
        <f t="shared" si="3"/>
        <v>0</v>
      </c>
    </row>
    <row r="36" spans="1:10" ht="16.5" x14ac:dyDescent="0.25">
      <c r="A36" s="41"/>
      <c r="B36" s="42">
        <v>45165</v>
      </c>
      <c r="C36" s="43" t="str">
        <f t="shared" si="1"/>
        <v>Domingo</v>
      </c>
      <c r="D36" s="44"/>
      <c r="E36" s="45"/>
      <c r="F36" s="45"/>
      <c r="G36" s="46" t="str">
        <f t="shared" si="2"/>
        <v/>
      </c>
      <c r="H36" s="46"/>
      <c r="I36" s="44">
        <f t="shared" si="0"/>
        <v>0</v>
      </c>
      <c r="J36" s="44">
        <f t="shared" si="3"/>
        <v>0</v>
      </c>
    </row>
    <row r="37" spans="1:10" ht="16.5" x14ac:dyDescent="0.25">
      <c r="A37" s="41"/>
      <c r="B37" s="42">
        <v>45166</v>
      </c>
      <c r="C37" s="43" t="str">
        <f t="shared" si="1"/>
        <v>Lunes</v>
      </c>
      <c r="D37" s="44"/>
      <c r="E37" s="45"/>
      <c r="F37" s="45"/>
      <c r="G37" s="46" t="str">
        <f t="shared" si="2"/>
        <v/>
      </c>
      <c r="H37" s="46"/>
      <c r="I37" s="44">
        <f t="shared" si="0"/>
        <v>0</v>
      </c>
      <c r="J37" s="44">
        <f t="shared" si="3"/>
        <v>0</v>
      </c>
    </row>
    <row r="38" spans="1:10" ht="16.5" x14ac:dyDescent="0.25">
      <c r="A38" s="41"/>
      <c r="B38" s="42">
        <v>45167</v>
      </c>
      <c r="C38" s="43" t="str">
        <f t="shared" si="1"/>
        <v>Martes</v>
      </c>
      <c r="D38" s="44"/>
      <c r="E38" s="45"/>
      <c r="F38" s="45"/>
      <c r="G38" s="46" t="str">
        <f t="shared" si="2"/>
        <v/>
      </c>
      <c r="H38" s="46"/>
      <c r="I38" s="44">
        <f t="shared" si="0"/>
        <v>0</v>
      </c>
      <c r="J38" s="44">
        <f t="shared" si="3"/>
        <v>0</v>
      </c>
    </row>
    <row r="39" spans="1:10" ht="16.5" x14ac:dyDescent="0.25">
      <c r="A39" s="41"/>
      <c r="B39" s="42">
        <v>45168</v>
      </c>
      <c r="C39" s="43" t="str">
        <f t="shared" si="1"/>
        <v>Miércoles</v>
      </c>
      <c r="D39" s="44"/>
      <c r="E39" s="45"/>
      <c r="F39" s="45"/>
      <c r="G39" s="46" t="str">
        <f t="shared" si="2"/>
        <v/>
      </c>
      <c r="H39" s="46"/>
      <c r="I39" s="44">
        <f t="shared" si="0"/>
        <v>0</v>
      </c>
      <c r="J39" s="44">
        <f t="shared" si="3"/>
        <v>0</v>
      </c>
    </row>
    <row r="40" spans="1:10" ht="16.5" x14ac:dyDescent="0.25">
      <c r="A40" s="41"/>
      <c r="B40" s="42">
        <v>45169</v>
      </c>
      <c r="C40" s="43" t="str">
        <f t="shared" si="1"/>
        <v>Jueves</v>
      </c>
      <c r="D40" s="44"/>
      <c r="E40" s="45"/>
      <c r="F40" s="45"/>
      <c r="G40" s="46" t="str">
        <f t="shared" si="2"/>
        <v/>
      </c>
      <c r="H40" s="46"/>
      <c r="I40" s="44">
        <f t="shared" si="0"/>
        <v>0</v>
      </c>
      <c r="J40" s="44">
        <f t="shared" si="3"/>
        <v>0</v>
      </c>
    </row>
    <row r="41" spans="1:10" ht="16.5" x14ac:dyDescent="0.25">
      <c r="A41" s="41"/>
      <c r="B41" s="42" t="str">
        <f t="shared" ref="B41" si="4">+IFERROR(IF(DATE($H$5,$I$6,ROW()-9)&lt;=$I$5,DATE($H$5,$I$6,ROW()-9),""),"")</f>
        <v/>
      </c>
      <c r="C41" s="43" t="str">
        <f t="shared" si="1"/>
        <v/>
      </c>
      <c r="D41" s="44"/>
      <c r="E41" s="45"/>
      <c r="F41" s="45"/>
      <c r="G41" s="46" t="str">
        <f t="shared" si="2"/>
        <v/>
      </c>
      <c r="H41" s="46"/>
      <c r="I41" s="44">
        <f t="shared" si="0"/>
        <v>0</v>
      </c>
      <c r="J41" s="44">
        <f t="shared" si="3"/>
        <v>0</v>
      </c>
    </row>
    <row r="43" spans="1:10" ht="15.75" x14ac:dyDescent="0.25">
      <c r="B43" s="5" t="s">
        <v>80</v>
      </c>
      <c r="C43" s="48"/>
      <c r="D43" s="49" t="str">
        <f>+"a "&amp;TEXT(B41,"dd mmmm aaaa")</f>
        <v xml:space="preserve">a </v>
      </c>
      <c r="E43" s="50" t="s">
        <v>81</v>
      </c>
      <c r="F43" s="51"/>
      <c r="H43" s="50" t="s">
        <v>81</v>
      </c>
      <c r="I43" s="51"/>
    </row>
    <row r="44" spans="1:10" x14ac:dyDescent="0.25">
      <c r="E44" s="20"/>
      <c r="F44" s="22"/>
      <c r="H44" s="20"/>
      <c r="I44" s="22"/>
    </row>
    <row r="45" spans="1:10" x14ac:dyDescent="0.25">
      <c r="E45" s="23"/>
      <c r="F45" s="6"/>
      <c r="H45" s="23"/>
      <c r="I45" s="6"/>
    </row>
    <row r="46" spans="1:10" x14ac:dyDescent="0.25">
      <c r="E46" s="52"/>
      <c r="F46" s="29"/>
      <c r="H46" s="52"/>
      <c r="I46" s="29"/>
    </row>
  </sheetData>
  <mergeCells count="5">
    <mergeCell ref="H8:I8"/>
    <mergeCell ref="B1:E2"/>
    <mergeCell ref="C6:E6"/>
    <mergeCell ref="C7:D7"/>
    <mergeCell ref="H7:I7"/>
  </mergeCells>
  <conditionalFormatting sqref="B11:G41">
    <cfRule type="expression" dxfId="2" priority="4">
      <formula>OR($C11="Domingo",$C11="Sábado")</formula>
    </cfRule>
  </conditionalFormatting>
  <conditionalFormatting sqref="H13:H41">
    <cfRule type="expression" dxfId="1" priority="1">
      <formula>OR($C13="Domingo",$C13="Sábado")</formula>
    </cfRule>
  </conditionalFormatting>
  <conditionalFormatting sqref="I11:J41">
    <cfRule type="expression" dxfId="0" priority="2">
      <formula>OR($C11="Domingo",$C11="Sábado")</formula>
    </cfRule>
  </conditionalFormatting>
  <dataValidations count="3">
    <dataValidation type="list" allowBlank="1" showInputMessage="1" showErrorMessage="1" sqref="H5" xr:uid="{00000000-0002-0000-0200-000000000000}">
      <formula1>"2021,2022,2023,2024,2025,2026"</formula1>
    </dataValidation>
    <dataValidation type="list" allowBlank="1" showInputMessage="1" showErrorMessage="1" sqref="H6" xr:uid="{00000000-0002-0000-0200-000001000000}">
      <formula1>"Enero,Febrero,Marzo,Abril,Mayo,Junio,Julio,Agosto,Septiembre,Octubre,Noviembre,Diciembre"</formula1>
    </dataValidation>
    <dataValidation type="list" allowBlank="1" showInputMessage="1" showErrorMessage="1" sqref="D11:D41" xr:uid="{00000000-0002-0000-0200-000002000000}">
      <formula1>"Mañana,Tarde,Noche"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EMPLEADOS!$A$2:$A$15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A24" sqref="A24"/>
    </sheetView>
  </sheetViews>
  <sheetFormatPr defaultColWidth="11.42578125" defaultRowHeight="15" x14ac:dyDescent="0.25"/>
  <cols>
    <col min="1" max="1" width="41.140625" customWidth="1"/>
    <col min="2" max="2" width="43" customWidth="1"/>
  </cols>
  <sheetData>
    <row r="1" spans="1:2" ht="17.25" customHeight="1" thickTop="1" thickBot="1" x14ac:dyDescent="0.3">
      <c r="A1" s="58" t="s">
        <v>82</v>
      </c>
      <c r="B1" s="58" t="s">
        <v>6</v>
      </c>
    </row>
    <row r="2" spans="1:2" ht="15.75" thickTop="1" x14ac:dyDescent="0.25">
      <c r="A2" s="59" t="s">
        <v>83</v>
      </c>
      <c r="B2" s="60" t="s">
        <v>84</v>
      </c>
    </row>
    <row r="3" spans="1:2" x14ac:dyDescent="0.25">
      <c r="A3" s="60" t="s">
        <v>85</v>
      </c>
      <c r="B3" s="60" t="s">
        <v>86</v>
      </c>
    </row>
    <row r="4" spans="1:2" x14ac:dyDescent="0.25">
      <c r="A4" s="60" t="s">
        <v>87</v>
      </c>
      <c r="B4" s="60" t="s">
        <v>88</v>
      </c>
    </row>
    <row r="5" spans="1:2" x14ac:dyDescent="0.25">
      <c r="A5" s="60" t="s">
        <v>111</v>
      </c>
      <c r="B5" s="60" t="s">
        <v>112</v>
      </c>
    </row>
    <row r="6" spans="1:2" x14ac:dyDescent="0.25">
      <c r="A6" s="60" t="s">
        <v>89</v>
      </c>
      <c r="B6" s="60" t="s">
        <v>90</v>
      </c>
    </row>
    <row r="7" spans="1:2" x14ac:dyDescent="0.25">
      <c r="A7" s="69" t="s">
        <v>113</v>
      </c>
      <c r="B7" s="60" t="s">
        <v>96</v>
      </c>
    </row>
    <row r="8" spans="1:2" x14ac:dyDescent="0.25">
      <c r="A8" s="60" t="s">
        <v>91</v>
      </c>
      <c r="B8" s="60" t="s">
        <v>92</v>
      </c>
    </row>
    <row r="9" spans="1:2" x14ac:dyDescent="0.25">
      <c r="A9" s="60" t="s">
        <v>93</v>
      </c>
      <c r="B9" s="60" t="s">
        <v>94</v>
      </c>
    </row>
    <row r="10" spans="1:2" x14ac:dyDescent="0.25">
      <c r="A10" s="60" t="s">
        <v>95</v>
      </c>
      <c r="B10" s="60" t="s">
        <v>96</v>
      </c>
    </row>
    <row r="11" spans="1:2" x14ac:dyDescent="0.25">
      <c r="A11" s="60" t="s">
        <v>97</v>
      </c>
      <c r="B11" s="60" t="s">
        <v>98</v>
      </c>
    </row>
    <row r="12" spans="1:2" x14ac:dyDescent="0.25">
      <c r="A12" s="60" t="s">
        <v>99</v>
      </c>
      <c r="B12" s="60" t="s">
        <v>100</v>
      </c>
    </row>
    <row r="13" spans="1:2" x14ac:dyDescent="0.25">
      <c r="A13" s="60" t="s">
        <v>101</v>
      </c>
      <c r="B13" s="60" t="s">
        <v>102</v>
      </c>
    </row>
    <row r="14" spans="1:2" ht="15.75" x14ac:dyDescent="0.3">
      <c r="A14" s="61" t="s">
        <v>103</v>
      </c>
      <c r="B14" s="61" t="s">
        <v>104</v>
      </c>
    </row>
    <row r="15" spans="1:2" x14ac:dyDescent="0.25">
      <c r="A15" s="60" t="s">
        <v>105</v>
      </c>
      <c r="B15" s="60" t="s">
        <v>94</v>
      </c>
    </row>
  </sheetData>
  <autoFilter ref="A1:B1" xr:uid="{00000000-0009-0000-0000-000003000000}"/>
  <dataValidations count="1">
    <dataValidation type="list" allowBlank="1" showInputMessage="1" showErrorMessage="1" sqref="M12" xr:uid="{00000000-0002-0000-0300-000000000000}">
      <formula1>$A$2:$A$15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FORMATO AUSENCIAS</vt:lpstr>
      <vt:lpstr>FORMATO VACACIONES</vt:lpstr>
      <vt:lpstr>FORMATO REGISTRO HE</vt:lpstr>
      <vt:lpstr>EMPLEADOS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Guevara Talero</dc:creator>
  <cp:lastModifiedBy>Juan Guillermo Ossa</cp:lastModifiedBy>
  <cp:lastPrinted>2023-09-20T19:51:21Z</cp:lastPrinted>
  <dcterms:created xsi:type="dcterms:W3CDTF">2023-08-17T13:38:56Z</dcterms:created>
  <dcterms:modified xsi:type="dcterms:W3CDTF">2023-09-26T16:23:55Z</dcterms:modified>
</cp:coreProperties>
</file>